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0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ремонт" sheetId="4" r:id="rId4"/>
    <sheet name="ОБЖ" sheetId="5" r:id="rId5"/>
  </sheets>
  <definedNames/>
  <calcPr fullCalcOnLoad="1"/>
</workbook>
</file>

<file path=xl/sharedStrings.xml><?xml version="1.0" encoding="utf-8"?>
<sst xmlns="http://schemas.openxmlformats.org/spreadsheetml/2006/main" count="422" uniqueCount="105">
  <si>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</si>
  <si>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</si>
  <si>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</si>
  <si>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</si>
  <si>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</si>
  <si>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</si>
  <si>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</si>
  <si>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</si>
  <si>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</si>
  <si>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</si>
  <si>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Задолж-ть на 31.12.2019 г</t>
  </si>
  <si>
    <t>Дата заключения договора</t>
  </si>
  <si>
    <t>Улица</t>
  </si>
  <si>
    <t>Дом</t>
  </si>
  <si>
    <t>Чехова</t>
  </si>
  <si>
    <t>339/2</t>
  </si>
  <si>
    <t>01.05.2013 г.</t>
  </si>
  <si>
    <t>ИТОГО ПО ДОМУ</t>
  </si>
  <si>
    <t>Январь 2019г.</t>
  </si>
  <si>
    <t>Вид работ</t>
  </si>
  <si>
    <t>Место проведения работ</t>
  </si>
  <si>
    <t>Сумма</t>
  </si>
  <si>
    <t>Проверка технического состояния вентиляционных  каналов</t>
  </si>
  <si>
    <t>Чехова, 339/2</t>
  </si>
  <si>
    <t>кв.2,14,47,57,60,100,103</t>
  </si>
  <si>
    <t>смена трубопровода ф110мм</t>
  </si>
  <si>
    <t>Чехова ,339/2</t>
  </si>
  <si>
    <t>кв.54 ЦК</t>
  </si>
  <si>
    <t>ИТОГО</t>
  </si>
  <si>
    <t>февраль 2019г.</t>
  </si>
  <si>
    <t>проверка   технического состояния вентиляционных и дымовых каналов</t>
  </si>
  <si>
    <t>кв.3,5,16,21,29,34,39,42,45,46,52,53,58,62, 63,64,66,67,72,73,75,77,78,79,90,91,92,96, 97,98,101,104,106,107,109,112,113,115</t>
  </si>
  <si>
    <t>проверка технического состояния вентиляционных  каналов, прочистка дым.канала</t>
  </si>
  <si>
    <t>кв.7</t>
  </si>
  <si>
    <t>Март 2019</t>
  </si>
  <si>
    <t xml:space="preserve">Смена труб ЦК </t>
  </si>
  <si>
    <t>подвал</t>
  </si>
  <si>
    <t>АПРЕЛЬ 2019 г.</t>
  </si>
  <si>
    <t>проверка   технического состояния вентиляционных и дымовых каналов. Устранение завала в вентиляционном канале в кв.№108</t>
  </si>
  <si>
    <t>Чехова 339/2</t>
  </si>
  <si>
    <t>кв.68,82,108,109</t>
  </si>
  <si>
    <t>смена эл.счетчика в квартире ж/д</t>
  </si>
  <si>
    <t>кв.95</t>
  </si>
  <si>
    <t>Май 2019г.</t>
  </si>
  <si>
    <t>гидравлическое испытание внутридомовой системы ЦО (с подготовкой)</t>
  </si>
  <si>
    <t>благоустройство придомовой территории (окраска МАФ) жилого дома</t>
  </si>
  <si>
    <t>Июнь 2019г.</t>
  </si>
  <si>
    <t>Июль 2019г.</t>
  </si>
  <si>
    <t xml:space="preserve">Проверка технического состояния вентиляционных  каналов и дымовых каналов </t>
  </si>
  <si>
    <t>кв.17,79</t>
  </si>
  <si>
    <t>кв.81,94,95,99,11,120,26,28,40,48,74,7,12,18,20,22,25,10,56</t>
  </si>
  <si>
    <t>Август 2019г.</t>
  </si>
  <si>
    <t>сентябрь 2019г.</t>
  </si>
  <si>
    <t>октябрь 2019г.</t>
  </si>
  <si>
    <t>ремонт мягкой кровли отдельными местами (герметизация стыков) на ж/д</t>
  </si>
  <si>
    <t>ноябрь 2019г.</t>
  </si>
  <si>
    <t>декабрь 2019г.</t>
  </si>
  <si>
    <t xml:space="preserve">проверка   технического состояния вентиляционных и дымовых каналов. </t>
  </si>
  <si>
    <t>кв.63</t>
  </si>
  <si>
    <t>Работы по аварийному ремонту общего имущества МКД с января по декабрь  2019г.</t>
  </si>
  <si>
    <t>установка урн</t>
  </si>
  <si>
    <t>на придомовой территории (благоустройство МКД)</t>
  </si>
  <si>
    <t>ВСЕГО</t>
  </si>
  <si>
    <t>январь 2019г.</t>
  </si>
  <si>
    <t>ремонт электроосвещения а подъезде (смена ламп) в жилом доме</t>
  </si>
  <si>
    <t>1-й подъезд,4-й этаж</t>
  </si>
  <si>
    <t>установка крана шарового ф20мм</t>
  </si>
  <si>
    <t>кв.42,54</t>
  </si>
  <si>
    <t>Т/О УУТЭ</t>
  </si>
  <si>
    <t>ЦО</t>
  </si>
  <si>
    <t>Т/О ОПУЭ</t>
  </si>
  <si>
    <t>ФЕВРАЛЬ 2019Г.</t>
  </si>
  <si>
    <t>обходы и осмотры инженерных коммуникаций</t>
  </si>
  <si>
    <t>Подъезд 1 этаж 1 (коридор )</t>
  </si>
  <si>
    <t>Эскизный проект «Оценка состояния зеленых насаждений на придомовой территории»</t>
  </si>
  <si>
    <t>апрель 2019г.</t>
  </si>
  <si>
    <t>май 2019г.</t>
  </si>
  <si>
    <t>дезинсекция подвальных помещений</t>
  </si>
  <si>
    <t>покос придомовой территории</t>
  </si>
  <si>
    <t>ремонт электроосвещения в подъезде (смена ламп) жилого дома в МОП</t>
  </si>
  <si>
    <t>2-й подъезд 3,2-й этажи</t>
  </si>
  <si>
    <t>благоустройство придомовой территории (окраска деревьев и бордюров известковым раствором)</t>
  </si>
  <si>
    <t>закрытие отопительного периода</t>
  </si>
  <si>
    <t>слив воды из системы</t>
  </si>
  <si>
    <t>июнь 2019г.</t>
  </si>
  <si>
    <t>ремонт электроосвещения в подъезде (смена лампы) в жилом доме в МОП</t>
  </si>
  <si>
    <t>техническое обслуживание УУТЭ</t>
  </si>
  <si>
    <t>установка замка на электрощит ВРУ</t>
  </si>
  <si>
    <t>2-й подъезд ,4-й этаж</t>
  </si>
  <si>
    <t xml:space="preserve">ремонт электроосвещения (смена ламп светодиодных) </t>
  </si>
  <si>
    <t>2-й подъезд ,3-й этаж</t>
  </si>
  <si>
    <t>изготовление и установка решетки металлической</t>
  </si>
  <si>
    <t>2-й подъезд 3-й этаж, 1-й подъезд 1-й этаж</t>
  </si>
  <si>
    <t>2-й подъезд 2 и 3-й этаж</t>
  </si>
  <si>
    <t>2-й подъезд ,2-й этаж</t>
  </si>
  <si>
    <t>1-й подъезд,2-й этаж</t>
  </si>
  <si>
    <t>проверка индивидуальных приборов учета (ИПУ)</t>
  </si>
  <si>
    <t>1-й подъезд,5-й этаж, 2-й подъезд 3-й этаж</t>
  </si>
  <si>
    <t>подготовка к запуску системы ЦО в ж/д</t>
  </si>
  <si>
    <t>ремонт электроосвещения (смена ламп светодиодных)</t>
  </si>
  <si>
    <t>очистка желобов и воронок на ж/д</t>
  </si>
  <si>
    <t>смена запирающего устройства на ЩЭ жилого дома (замок)</t>
  </si>
  <si>
    <t>2-й подъезд ,5-й этаж</t>
  </si>
  <si>
    <t>Наименование работ</t>
  </si>
  <si>
    <t>Стоимость,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</si>
</sst>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2"/>
      <color indexed="8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horizontal="justify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justify"/>
    </xf>
    <xf numFmtId="0" fontId="11" fillId="0" borderId="0" xfId="0" applyFont="1" applyFill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11" fillId="35" borderId="0" xfId="0" applyFont="1" applyFill="1" applyAlignment="1">
      <alignment horizontal="center"/>
    </xf>
    <xf numFmtId="0" fontId="12" fillId="35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9" fontId="0" fillId="0" borderId="0" xfId="0" applyNumberFormat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0" fillId="0" borderId="10" xfId="0" applyFont="1" applyBorder="1" applyAlignment="1">
      <alignment horizontal="justify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3" fillId="37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 wrapText="1"/>
    </xf>
    <xf numFmtId="0" fontId="13" fillId="0" borderId="10" xfId="0" applyNumberFormat="1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justify"/>
    </xf>
    <xf numFmtId="0" fontId="13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9" borderId="10" xfId="0" applyNumberFormat="1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/>
    </xf>
    <xf numFmtId="49" fontId="6" fillId="39" borderId="10" xfId="0" applyNumberFormat="1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B8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J21" sqref="J21"/>
    </sheetView>
  </sheetViews>
  <sheetFormatPr defaultColWidth="11.57421875" defaultRowHeight="12.75"/>
  <cols>
    <col min="1" max="1" width="7.8515625" style="0" customWidth="1"/>
    <col min="2" max="2" width="22.8515625" style="0" customWidth="1"/>
    <col min="3" max="3" width="11.57421875" style="0" customWidth="1"/>
    <col min="4" max="4" width="35.57421875" style="0" customWidth="1"/>
    <col min="5" max="5" width="14.421875" style="0" customWidth="1"/>
    <col min="6" max="6" width="14.7109375" style="0" customWidth="1"/>
    <col min="7" max="7" width="19.140625" style="0" customWidth="1"/>
    <col min="8" max="8" width="12.140625" style="0" customWidth="1"/>
    <col min="9" max="9" width="19.7109375" style="0" customWidth="1"/>
    <col min="10" max="10" width="16.7109375" style="0" customWidth="1"/>
    <col min="11" max="11" width="17.8515625" style="0" customWidth="1"/>
    <col min="12" max="12" width="17.421875" style="0" customWidth="1"/>
  </cols>
  <sheetData>
    <row r="1" spans="1:12" ht="18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51" t="s">
        <v>1</v>
      </c>
      <c r="B3" s="52" t="s">
        <v>2</v>
      </c>
      <c r="C3" s="52"/>
      <c r="D3" s="53" t="s">
        <v>3</v>
      </c>
      <c r="E3" s="54" t="s">
        <v>4</v>
      </c>
      <c r="F3" s="54" t="s">
        <v>5</v>
      </c>
      <c r="G3" s="53" t="s">
        <v>6</v>
      </c>
      <c r="H3" s="53" t="s">
        <v>7</v>
      </c>
      <c r="I3" s="53" t="s">
        <v>8</v>
      </c>
      <c r="J3" s="54" t="s">
        <v>9</v>
      </c>
      <c r="K3" s="54" t="s">
        <v>10</v>
      </c>
      <c r="L3" s="54" t="s">
        <v>11</v>
      </c>
    </row>
    <row r="4" spans="1:12" ht="36" customHeight="1">
      <c r="A4" s="51"/>
      <c r="B4" s="4" t="s">
        <v>12</v>
      </c>
      <c r="C4" s="4" t="s">
        <v>13</v>
      </c>
      <c r="D4" s="53"/>
      <c r="E4" s="53"/>
      <c r="F4" s="54"/>
      <c r="G4" s="53"/>
      <c r="H4" s="53"/>
      <c r="I4" s="53"/>
      <c r="J4" s="53"/>
      <c r="K4" s="53"/>
      <c r="L4" s="54"/>
    </row>
    <row r="5" spans="1:12" ht="15.75">
      <c r="A5" s="5">
        <v>57</v>
      </c>
      <c r="B5" s="6" t="s">
        <v>14</v>
      </c>
      <c r="C5" s="7" t="s">
        <v>15</v>
      </c>
      <c r="D5" s="5"/>
      <c r="E5" s="5"/>
      <c r="F5" s="5"/>
      <c r="G5" s="5"/>
      <c r="H5" s="5"/>
      <c r="I5" s="5"/>
      <c r="J5" s="5"/>
      <c r="K5" s="5"/>
      <c r="L5" s="8" t="s">
        <v>16</v>
      </c>
    </row>
    <row r="6" spans="1:12" ht="15.75">
      <c r="A6" s="5"/>
      <c r="B6" s="55" t="s">
        <v>17</v>
      </c>
      <c r="C6" s="55"/>
      <c r="D6" s="55"/>
      <c r="E6">
        <v>120843.64</v>
      </c>
      <c r="F6">
        <v>69568.01</v>
      </c>
      <c r="G6">
        <v>889972.64</v>
      </c>
      <c r="H6">
        <v>871696.08</v>
      </c>
      <c r="I6">
        <v>727548.06</v>
      </c>
      <c r="J6">
        <v>213716.03</v>
      </c>
      <c r="K6">
        <v>139120.2</v>
      </c>
      <c r="L6" s="10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zoomScale="80" zoomScaleNormal="80" zoomScalePageLayoutView="0" workbookViewId="0" topLeftCell="A61">
      <selection activeCell="E81" sqref="E81"/>
    </sheetView>
  </sheetViews>
  <sheetFormatPr defaultColWidth="11.57421875" defaultRowHeight="12.75"/>
  <cols>
    <col min="1" max="1" width="9.421875" style="0" customWidth="1"/>
    <col min="2" max="2" width="44.140625" style="0" customWidth="1"/>
    <col min="3" max="3" width="26.00390625" style="0" customWidth="1"/>
    <col min="4" max="4" width="44.421875" style="0" customWidth="1"/>
    <col min="5" max="5" width="24.140625" style="0" customWidth="1"/>
  </cols>
  <sheetData>
    <row r="1" spans="1:5" ht="18">
      <c r="A1" s="56" t="s">
        <v>18</v>
      </c>
      <c r="B1" s="56"/>
      <c r="C1" s="56"/>
      <c r="D1" s="56"/>
      <c r="E1" s="56"/>
    </row>
    <row r="2" spans="1:5" ht="15.75">
      <c r="A2" s="11" t="s">
        <v>1</v>
      </c>
      <c r="B2" s="12" t="s">
        <v>19</v>
      </c>
      <c r="C2" s="13" t="s">
        <v>2</v>
      </c>
      <c r="D2" s="13" t="s">
        <v>20</v>
      </c>
      <c r="E2" s="13" t="s">
        <v>21</v>
      </c>
    </row>
    <row r="3" spans="1:5" ht="28.5">
      <c r="A3" s="14">
        <v>1</v>
      </c>
      <c r="B3" s="15" t="s">
        <v>22</v>
      </c>
      <c r="C3" s="14" t="s">
        <v>23</v>
      </c>
      <c r="D3" s="14" t="s">
        <v>24</v>
      </c>
      <c r="E3" s="14">
        <f>2802.8</f>
        <v>2802.8</v>
      </c>
    </row>
    <row r="4" spans="1:5" ht="14.25">
      <c r="A4" s="14">
        <v>2</v>
      </c>
      <c r="B4" s="15" t="s">
        <v>25</v>
      </c>
      <c r="C4" s="16" t="s">
        <v>26</v>
      </c>
      <c r="D4" s="16" t="s">
        <v>27</v>
      </c>
      <c r="E4" s="16">
        <f>1272.58</f>
        <v>1272.58</v>
      </c>
    </row>
    <row r="5" spans="1:5" ht="14.25">
      <c r="A5" s="14">
        <v>3</v>
      </c>
      <c r="B5" s="17"/>
      <c r="C5" s="16"/>
      <c r="D5" s="16"/>
      <c r="E5" s="16"/>
    </row>
    <row r="6" spans="1:5" ht="14.25">
      <c r="A6" s="14">
        <v>4</v>
      </c>
      <c r="B6" s="18"/>
      <c r="C6" s="14" t="s">
        <v>23</v>
      </c>
      <c r="D6" s="14"/>
      <c r="E6" s="14"/>
    </row>
    <row r="7" spans="1:5" ht="15">
      <c r="A7" s="19"/>
      <c r="B7" s="20" t="s">
        <v>28</v>
      </c>
      <c r="C7" s="19"/>
      <c r="D7" s="19"/>
      <c r="E7" s="19">
        <f>SUM(E3:E6)</f>
        <v>4075.38</v>
      </c>
    </row>
    <row r="8" spans="1:5" ht="18">
      <c r="A8" s="57"/>
      <c r="B8" s="57"/>
      <c r="C8" s="57"/>
      <c r="D8" s="57"/>
      <c r="E8" s="57"/>
    </row>
    <row r="9" spans="1:5" ht="18">
      <c r="A9" s="58" t="s">
        <v>29</v>
      </c>
      <c r="B9" s="58"/>
      <c r="C9" s="58"/>
      <c r="D9" s="58"/>
      <c r="E9" s="58"/>
    </row>
    <row r="10" spans="1:5" ht="15.75">
      <c r="A10" s="11" t="s">
        <v>1</v>
      </c>
      <c r="B10" s="12" t="s">
        <v>19</v>
      </c>
      <c r="C10" s="13" t="s">
        <v>2</v>
      </c>
      <c r="D10" s="13" t="s">
        <v>20</v>
      </c>
      <c r="E10" s="13" t="s">
        <v>21</v>
      </c>
    </row>
    <row r="11" spans="1:5" ht="62.25" customHeight="1">
      <c r="A11" s="14">
        <v>1</v>
      </c>
      <c r="B11" s="22" t="s">
        <v>30</v>
      </c>
      <c r="C11" s="16" t="s">
        <v>23</v>
      </c>
      <c r="D11" s="17" t="s">
        <v>31</v>
      </c>
      <c r="E11" s="16">
        <f>15204.8</f>
        <v>15204.8</v>
      </c>
    </row>
    <row r="12" spans="1:5" ht="46.5" customHeight="1">
      <c r="A12" s="14">
        <v>2</v>
      </c>
      <c r="B12" s="23" t="s">
        <v>32</v>
      </c>
      <c r="C12" s="16" t="s">
        <v>23</v>
      </c>
      <c r="D12" s="16" t="s">
        <v>33</v>
      </c>
      <c r="E12" s="16">
        <f>1840.8</f>
        <v>1840.8</v>
      </c>
    </row>
    <row r="13" spans="1:5" ht="14.25">
      <c r="A13" s="14">
        <v>3</v>
      </c>
      <c r="B13" s="24"/>
      <c r="C13" s="14"/>
      <c r="D13" s="14"/>
      <c r="E13" s="14"/>
    </row>
    <row r="14" spans="1:5" ht="15">
      <c r="A14" s="19"/>
      <c r="B14" s="20" t="s">
        <v>28</v>
      </c>
      <c r="C14" s="19"/>
      <c r="D14" s="19"/>
      <c r="E14" s="19">
        <f>E11+E12+E13</f>
        <v>17045.6</v>
      </c>
    </row>
    <row r="15" spans="1:5" ht="18">
      <c r="A15" s="59"/>
      <c r="B15" s="59"/>
      <c r="C15" s="59"/>
      <c r="D15" s="59"/>
      <c r="E15" s="59"/>
    </row>
    <row r="16" spans="1:5" ht="18">
      <c r="A16" s="58" t="s">
        <v>34</v>
      </c>
      <c r="B16" s="58"/>
      <c r="C16" s="58"/>
      <c r="D16" s="58"/>
      <c r="E16" s="58"/>
    </row>
    <row r="17" spans="1:5" ht="15.75">
      <c r="A17" s="11" t="s">
        <v>1</v>
      </c>
      <c r="B17" s="12" t="s">
        <v>19</v>
      </c>
      <c r="C17" s="13" t="s">
        <v>2</v>
      </c>
      <c r="D17" s="13" t="s">
        <v>20</v>
      </c>
      <c r="E17" s="13" t="s">
        <v>21</v>
      </c>
    </row>
    <row r="18" spans="1:5" ht="14.25">
      <c r="A18" s="14">
        <v>1</v>
      </c>
      <c r="B18" s="15" t="s">
        <v>35</v>
      </c>
      <c r="C18" s="16" t="s">
        <v>23</v>
      </c>
      <c r="D18" s="16" t="s">
        <v>36</v>
      </c>
      <c r="E18" s="16">
        <f>4094.97</f>
        <v>4094.97</v>
      </c>
    </row>
    <row r="19" spans="1:5" ht="14.25">
      <c r="A19" s="14">
        <v>2</v>
      </c>
      <c r="B19" s="15"/>
      <c r="C19" s="14" t="s">
        <v>23</v>
      </c>
      <c r="D19" s="14"/>
      <c r="E19" s="14"/>
    </row>
    <row r="20" spans="1:5" ht="15">
      <c r="A20" s="19"/>
      <c r="B20" s="20" t="s">
        <v>28</v>
      </c>
      <c r="C20" s="19"/>
      <c r="D20" s="19"/>
      <c r="E20" s="19">
        <f>E18+E19</f>
        <v>4094.97</v>
      </c>
    </row>
    <row r="21" spans="1:5" ht="18">
      <c r="A21" s="21"/>
      <c r="B21" s="21"/>
      <c r="C21" s="21"/>
      <c r="D21" s="21"/>
      <c r="E21" s="21"/>
    </row>
    <row r="22" spans="1:5" ht="18">
      <c r="A22" s="56" t="s">
        <v>37</v>
      </c>
      <c r="B22" s="56"/>
      <c r="C22" s="56"/>
      <c r="D22" s="56"/>
      <c r="E22" s="56"/>
    </row>
    <row r="23" spans="1:5" ht="15.75">
      <c r="A23" s="11" t="s">
        <v>1</v>
      </c>
      <c r="B23" s="13" t="s">
        <v>19</v>
      </c>
      <c r="C23" s="13" t="s">
        <v>2</v>
      </c>
      <c r="D23" s="13" t="s">
        <v>20</v>
      </c>
      <c r="E23" s="13" t="s">
        <v>21</v>
      </c>
    </row>
    <row r="24" spans="1:5" ht="57">
      <c r="A24" s="14">
        <v>1</v>
      </c>
      <c r="B24" s="25" t="s">
        <v>38</v>
      </c>
      <c r="C24" s="14" t="s">
        <v>39</v>
      </c>
      <c r="D24" s="14" t="s">
        <v>40</v>
      </c>
      <c r="E24" s="14">
        <v>2953.6</v>
      </c>
    </row>
    <row r="25" spans="1:5" ht="14.25">
      <c r="A25" s="14">
        <v>2</v>
      </c>
      <c r="B25" s="15" t="s">
        <v>41</v>
      </c>
      <c r="C25" s="14" t="s">
        <v>26</v>
      </c>
      <c r="D25" s="14" t="s">
        <v>42</v>
      </c>
      <c r="E25" s="14">
        <v>2062.73</v>
      </c>
    </row>
    <row r="26" spans="1:5" ht="15">
      <c r="A26" s="19"/>
      <c r="B26" s="19" t="s">
        <v>28</v>
      </c>
      <c r="C26" s="19"/>
      <c r="D26" s="19"/>
      <c r="E26" s="19">
        <f>E24+E25</f>
        <v>5016.33</v>
      </c>
    </row>
    <row r="27" spans="1:5" ht="12.75">
      <c r="A27" s="9"/>
      <c r="B27" s="9"/>
      <c r="C27" s="9"/>
      <c r="D27" s="9"/>
      <c r="E27" s="9"/>
    </row>
    <row r="28" spans="1:5" ht="18">
      <c r="A28" s="56" t="s">
        <v>43</v>
      </c>
      <c r="B28" s="56"/>
      <c r="C28" s="56"/>
      <c r="D28" s="56"/>
      <c r="E28" s="56"/>
    </row>
    <row r="29" spans="1:5" ht="15.75">
      <c r="A29" s="11" t="s">
        <v>1</v>
      </c>
      <c r="B29" s="13" t="s">
        <v>19</v>
      </c>
      <c r="C29" s="13" t="s">
        <v>2</v>
      </c>
      <c r="D29" s="13" t="s">
        <v>20</v>
      </c>
      <c r="E29" s="13" t="s">
        <v>21</v>
      </c>
    </row>
    <row r="30" spans="1:5" ht="42.75">
      <c r="A30" s="14">
        <v>1</v>
      </c>
      <c r="B30" s="15" t="s">
        <v>44</v>
      </c>
      <c r="C30" s="14" t="s">
        <v>39</v>
      </c>
      <c r="D30" s="14"/>
      <c r="E30" s="14">
        <v>24268.03</v>
      </c>
    </row>
    <row r="31" spans="1:5" ht="42.75">
      <c r="A31" s="14">
        <v>2</v>
      </c>
      <c r="B31" s="18" t="s">
        <v>45</v>
      </c>
      <c r="C31" s="14" t="s">
        <v>23</v>
      </c>
      <c r="D31" s="14"/>
      <c r="E31" s="14">
        <v>14517.71</v>
      </c>
    </row>
    <row r="32" spans="1:5" ht="14.25">
      <c r="A32" s="14">
        <v>3</v>
      </c>
      <c r="B32" s="14"/>
      <c r="C32" s="14"/>
      <c r="D32" s="14"/>
      <c r="E32" s="14"/>
    </row>
    <row r="33" spans="1:5" ht="15">
      <c r="A33" s="19"/>
      <c r="B33" s="19" t="s">
        <v>28</v>
      </c>
      <c r="C33" s="19"/>
      <c r="D33" s="19"/>
      <c r="E33" s="19">
        <f>E31+E30+E32</f>
        <v>38785.74</v>
      </c>
    </row>
    <row r="34" spans="1:5" ht="12.75">
      <c r="A34" s="9"/>
      <c r="B34" s="9"/>
      <c r="C34" s="9"/>
      <c r="D34" s="9"/>
      <c r="E34" s="9"/>
    </row>
    <row r="35" spans="1:5" ht="18">
      <c r="A35" s="56" t="s">
        <v>46</v>
      </c>
      <c r="B35" s="56"/>
      <c r="C35" s="56"/>
      <c r="D35" s="56"/>
      <c r="E35" s="56"/>
    </row>
    <row r="36" spans="1:5" ht="15.75">
      <c r="A36" s="11" t="s">
        <v>1</v>
      </c>
      <c r="B36" s="13" t="s">
        <v>19</v>
      </c>
      <c r="C36" s="13" t="s">
        <v>2</v>
      </c>
      <c r="D36" s="13" t="s">
        <v>20</v>
      </c>
      <c r="E36" s="13" t="s">
        <v>21</v>
      </c>
    </row>
    <row r="37" spans="1:5" ht="14.25">
      <c r="A37" s="14">
        <v>1</v>
      </c>
      <c r="B37" s="17"/>
      <c r="C37" s="14" t="s">
        <v>26</v>
      </c>
      <c r="D37" s="17"/>
      <c r="E37" s="17"/>
    </row>
    <row r="38" spans="1:5" ht="14.25">
      <c r="A38" s="14">
        <v>2</v>
      </c>
      <c r="B38" s="15"/>
      <c r="C38" s="16" t="s">
        <v>23</v>
      </c>
      <c r="D38" s="14"/>
      <c r="E38" s="14"/>
    </row>
    <row r="39" spans="1:5" ht="14.25">
      <c r="A39" s="14"/>
      <c r="B39" s="15"/>
      <c r="C39" s="16" t="s">
        <v>23</v>
      </c>
      <c r="D39" s="16"/>
      <c r="E39" s="16"/>
    </row>
    <row r="40" spans="1:5" ht="15">
      <c r="A40" s="19"/>
      <c r="B40" s="19" t="s">
        <v>28</v>
      </c>
      <c r="C40" s="19"/>
      <c r="D40" s="19"/>
      <c r="E40" s="19">
        <f>E37+E38+E39</f>
        <v>0</v>
      </c>
    </row>
    <row r="41" spans="1:5" ht="15">
      <c r="A41" s="26"/>
      <c r="B41" s="26"/>
      <c r="C41" s="26"/>
      <c r="D41" s="26"/>
      <c r="E41" s="26"/>
    </row>
    <row r="42" spans="1:5" ht="18">
      <c r="A42" s="56" t="s">
        <v>47</v>
      </c>
      <c r="B42" s="56"/>
      <c r="C42" s="56"/>
      <c r="D42" s="56"/>
      <c r="E42" s="56"/>
    </row>
    <row r="43" spans="1:5" ht="15.75">
      <c r="A43" s="11" t="s">
        <v>1</v>
      </c>
      <c r="B43" s="13" t="s">
        <v>19</v>
      </c>
      <c r="C43" s="13" t="s">
        <v>2</v>
      </c>
      <c r="D43" s="13" t="s">
        <v>20</v>
      </c>
      <c r="E43" s="13" t="s">
        <v>21</v>
      </c>
    </row>
    <row r="44" spans="1:5" ht="48" customHeight="1">
      <c r="A44" s="14">
        <v>1</v>
      </c>
      <c r="B44" s="27"/>
      <c r="C44" s="16"/>
      <c r="D44" s="14"/>
      <c r="E44" s="14"/>
    </row>
    <row r="45" spans="1:5" ht="54" customHeight="1">
      <c r="A45" s="14">
        <v>2</v>
      </c>
      <c r="B45" s="15" t="s">
        <v>48</v>
      </c>
      <c r="C45" s="16" t="s">
        <v>23</v>
      </c>
      <c r="D45" s="14" t="s">
        <v>49</v>
      </c>
      <c r="E45" s="14">
        <f>1352</f>
        <v>1352</v>
      </c>
    </row>
    <row r="46" spans="1:5" ht="43.5" customHeight="1">
      <c r="A46" s="14"/>
      <c r="B46" s="15" t="s">
        <v>22</v>
      </c>
      <c r="C46" s="16" t="s">
        <v>23</v>
      </c>
      <c r="D46" s="28" t="s">
        <v>50</v>
      </c>
      <c r="E46" s="16">
        <f>8767.2</f>
        <v>8767.2</v>
      </c>
    </row>
    <row r="47" spans="1:5" ht="15">
      <c r="A47" s="19"/>
      <c r="B47" s="19" t="s">
        <v>28</v>
      </c>
      <c r="C47" s="19"/>
      <c r="D47" s="19"/>
      <c r="E47" s="19">
        <f>E44+E45+E46</f>
        <v>10119.2</v>
      </c>
    </row>
    <row r="48" spans="1:5" ht="15">
      <c r="A48" s="29"/>
      <c r="B48" s="29"/>
      <c r="C48" s="29"/>
      <c r="D48" s="29"/>
      <c r="E48" s="29"/>
    </row>
    <row r="49" spans="1:5" ht="18">
      <c r="A49" s="56" t="s">
        <v>51</v>
      </c>
      <c r="B49" s="56"/>
      <c r="C49" s="56"/>
      <c r="D49" s="56"/>
      <c r="E49" s="56"/>
    </row>
    <row r="50" spans="1:5" ht="15.75">
      <c r="A50" s="11" t="s">
        <v>1</v>
      </c>
      <c r="B50" s="13" t="s">
        <v>19</v>
      </c>
      <c r="C50" s="13" t="s">
        <v>2</v>
      </c>
      <c r="D50" s="13" t="s">
        <v>20</v>
      </c>
      <c r="E50" s="13" t="s">
        <v>21</v>
      </c>
    </row>
    <row r="51" spans="1:5" ht="14.25">
      <c r="A51" s="14">
        <v>1</v>
      </c>
      <c r="B51" s="15"/>
      <c r="C51" s="16"/>
      <c r="D51" s="14"/>
      <c r="E51" s="14"/>
    </row>
    <row r="52" spans="1:5" ht="14.25">
      <c r="A52" s="14">
        <v>2</v>
      </c>
      <c r="B52" s="15"/>
      <c r="C52" s="16"/>
      <c r="D52" s="14"/>
      <c r="E52" s="14"/>
    </row>
    <row r="53" spans="1:5" ht="15">
      <c r="A53" s="19"/>
      <c r="B53" s="19" t="s">
        <v>28</v>
      </c>
      <c r="C53" s="19"/>
      <c r="D53" s="19"/>
      <c r="E53" s="19">
        <f>E51+E52</f>
        <v>0</v>
      </c>
    </row>
    <row r="55" spans="1:5" ht="18">
      <c r="A55" s="56" t="s">
        <v>52</v>
      </c>
      <c r="B55" s="56"/>
      <c r="C55" s="56"/>
      <c r="D55" s="56"/>
      <c r="E55" s="56"/>
    </row>
    <row r="56" spans="1:5" ht="15.75">
      <c r="A56" s="11" t="s">
        <v>1</v>
      </c>
      <c r="B56" s="13" t="s">
        <v>19</v>
      </c>
      <c r="C56" s="13" t="s">
        <v>2</v>
      </c>
      <c r="D56" s="13" t="s">
        <v>20</v>
      </c>
      <c r="E56" s="13" t="s">
        <v>21</v>
      </c>
    </row>
    <row r="57" spans="1:5" ht="14.25">
      <c r="A57" s="14">
        <v>1</v>
      </c>
      <c r="B57" s="30"/>
      <c r="C57" s="16"/>
      <c r="D57" s="14"/>
      <c r="E57" s="14"/>
    </row>
    <row r="58" spans="1:5" ht="14.25">
      <c r="A58" s="14">
        <v>2</v>
      </c>
      <c r="B58" s="15"/>
      <c r="C58" s="16"/>
      <c r="D58" s="14"/>
      <c r="E58" s="14"/>
    </row>
    <row r="59" spans="1:5" ht="14.25">
      <c r="A59" s="14"/>
      <c r="B59" s="18"/>
      <c r="C59" s="16"/>
      <c r="D59" s="16"/>
      <c r="E59" s="16"/>
    </row>
    <row r="60" spans="1:5" ht="15">
      <c r="A60" s="19"/>
      <c r="B60" s="19" t="s">
        <v>28</v>
      </c>
      <c r="C60" s="19"/>
      <c r="D60" s="19"/>
      <c r="E60" s="19">
        <f>E57+E58+E59</f>
        <v>0</v>
      </c>
    </row>
    <row r="62" spans="1:5" ht="18">
      <c r="A62" s="56" t="s">
        <v>53</v>
      </c>
      <c r="B62" s="56"/>
      <c r="C62" s="56"/>
      <c r="D62" s="56"/>
      <c r="E62" s="56"/>
    </row>
    <row r="63" spans="1:5" ht="15.75">
      <c r="A63" s="11" t="s">
        <v>1</v>
      </c>
      <c r="B63" s="13" t="s">
        <v>19</v>
      </c>
      <c r="C63" s="13" t="s">
        <v>2</v>
      </c>
      <c r="D63" s="13" t="s">
        <v>20</v>
      </c>
      <c r="E63" s="13" t="s">
        <v>21</v>
      </c>
    </row>
    <row r="64" spans="1:5" ht="46.5" customHeight="1">
      <c r="A64" s="14">
        <v>1</v>
      </c>
      <c r="B64" s="30" t="s">
        <v>54</v>
      </c>
      <c r="C64" s="16" t="s">
        <v>26</v>
      </c>
      <c r="D64" s="14"/>
      <c r="E64" s="14">
        <v>26103.71</v>
      </c>
    </row>
    <row r="65" spans="1:5" ht="14.25">
      <c r="A65" s="14">
        <v>2</v>
      </c>
      <c r="B65" s="27"/>
      <c r="C65" s="16" t="s">
        <v>23</v>
      </c>
      <c r="D65" s="14"/>
      <c r="E65" s="14"/>
    </row>
    <row r="66" spans="1:5" ht="14.25">
      <c r="A66" s="14"/>
      <c r="B66" s="18"/>
      <c r="C66" s="16"/>
      <c r="D66" s="16"/>
      <c r="E66" s="16"/>
    </row>
    <row r="67" spans="1:5" ht="15">
      <c r="A67" s="19"/>
      <c r="B67" s="19" t="s">
        <v>28</v>
      </c>
      <c r="C67" s="19"/>
      <c r="D67" s="19"/>
      <c r="E67" s="19">
        <f>E64+E65+E66</f>
        <v>26103.71</v>
      </c>
    </row>
    <row r="69" spans="1:5" ht="18">
      <c r="A69" s="56" t="s">
        <v>55</v>
      </c>
      <c r="B69" s="56"/>
      <c r="C69" s="56"/>
      <c r="D69" s="56"/>
      <c r="E69" s="56"/>
    </row>
    <row r="70" spans="1:5" ht="15.75">
      <c r="A70" s="11" t="s">
        <v>1</v>
      </c>
      <c r="B70" s="13" t="s">
        <v>19</v>
      </c>
      <c r="C70" s="13" t="s">
        <v>2</v>
      </c>
      <c r="D70" s="13" t="s">
        <v>20</v>
      </c>
      <c r="E70" s="13" t="s">
        <v>21</v>
      </c>
    </row>
    <row r="71" spans="1:5" ht="14.25">
      <c r="A71" s="14">
        <v>1</v>
      </c>
      <c r="B71" s="30"/>
      <c r="C71" s="16"/>
      <c r="D71" s="14"/>
      <c r="E71" s="14"/>
    </row>
    <row r="72" spans="1:5" ht="14.25">
      <c r="A72" s="14">
        <v>2</v>
      </c>
      <c r="B72" s="15"/>
      <c r="C72" s="16"/>
      <c r="D72" s="14"/>
      <c r="E72" s="14"/>
    </row>
    <row r="73" spans="1:5" ht="14.25">
      <c r="A73" s="14"/>
      <c r="B73" s="18"/>
      <c r="C73" s="16"/>
      <c r="D73" s="16"/>
      <c r="E73" s="16"/>
    </row>
    <row r="74" spans="1:5" ht="15">
      <c r="A74" s="19"/>
      <c r="B74" s="19" t="s">
        <v>28</v>
      </c>
      <c r="C74" s="19"/>
      <c r="D74" s="19"/>
      <c r="E74" s="19">
        <f>E71+E72+E73</f>
        <v>0</v>
      </c>
    </row>
    <row r="76" spans="1:5" ht="18">
      <c r="A76" s="56" t="s">
        <v>56</v>
      </c>
      <c r="B76" s="56"/>
      <c r="C76" s="56"/>
      <c r="D76" s="56"/>
      <c r="E76" s="56"/>
    </row>
    <row r="77" spans="1:5" ht="15.75">
      <c r="A77" s="11" t="s">
        <v>1</v>
      </c>
      <c r="B77" s="13" t="s">
        <v>19</v>
      </c>
      <c r="C77" s="13" t="s">
        <v>2</v>
      </c>
      <c r="D77" s="13" t="s">
        <v>20</v>
      </c>
      <c r="E77" s="13" t="s">
        <v>21</v>
      </c>
    </row>
    <row r="78" spans="1:5" ht="28.5">
      <c r="A78" s="14">
        <v>1</v>
      </c>
      <c r="B78" s="30" t="s">
        <v>57</v>
      </c>
      <c r="C78" s="16" t="s">
        <v>26</v>
      </c>
      <c r="D78" s="14" t="s">
        <v>58</v>
      </c>
      <c r="E78" s="14">
        <v>967.2</v>
      </c>
    </row>
    <row r="79" spans="1:5" ht="42.75">
      <c r="A79" s="14">
        <v>2</v>
      </c>
      <c r="B79" s="27" t="s">
        <v>59</v>
      </c>
      <c r="C79" s="16" t="s">
        <v>26</v>
      </c>
      <c r="D79" s="14"/>
      <c r="E79" s="14">
        <v>84060.23</v>
      </c>
    </row>
    <row r="80" spans="1:5" ht="28.5">
      <c r="A80" s="14">
        <v>3</v>
      </c>
      <c r="B80" s="18" t="s">
        <v>60</v>
      </c>
      <c r="C80" s="16" t="s">
        <v>26</v>
      </c>
      <c r="D80" s="17" t="s">
        <v>61</v>
      </c>
      <c r="E80" s="16">
        <v>1924.96</v>
      </c>
    </row>
    <row r="81" spans="1:5" ht="15">
      <c r="A81" s="19"/>
      <c r="B81" s="19" t="s">
        <v>28</v>
      </c>
      <c r="C81" s="19"/>
      <c r="D81" s="19"/>
      <c r="E81" s="19">
        <f>E78+E79+E80</f>
        <v>86952.39</v>
      </c>
    </row>
    <row r="83" spans="1:5" ht="16.5">
      <c r="A83" s="31"/>
      <c r="B83" s="32" t="s">
        <v>62</v>
      </c>
      <c r="C83" s="32"/>
      <c r="D83" s="32"/>
      <c r="E83" s="32">
        <f>E7+E14+E20+E26+E33+E40+E53+E60+E47+E67+E81</f>
        <v>192193.32</v>
      </c>
    </row>
  </sheetData>
  <sheetProtection selectLockedCells="1" selectUnlockedCells="1"/>
  <mergeCells count="14">
    <mergeCell ref="A69:E69"/>
    <mergeCell ref="A76:E76"/>
    <mergeCell ref="A28:E28"/>
    <mergeCell ref="A35:E35"/>
    <mergeCell ref="A42:E42"/>
    <mergeCell ref="A49:E49"/>
    <mergeCell ref="A55:E55"/>
    <mergeCell ref="A62:E62"/>
    <mergeCell ref="A1:E1"/>
    <mergeCell ref="A8:E8"/>
    <mergeCell ref="A9:E9"/>
    <mergeCell ref="A15:E15"/>
    <mergeCell ref="A16:E16"/>
    <mergeCell ref="A22:E22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4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9"/>
  <sheetViews>
    <sheetView zoomScale="80" zoomScaleNormal="80" zoomScalePageLayoutView="0" workbookViewId="0" topLeftCell="A91">
      <selection activeCell="E110" sqref="E110"/>
    </sheetView>
  </sheetViews>
  <sheetFormatPr defaultColWidth="11.57421875" defaultRowHeight="12.75"/>
  <cols>
    <col min="1" max="1" width="9.421875" style="0" customWidth="1"/>
    <col min="2" max="2" width="49.7109375" style="33" customWidth="1"/>
    <col min="3" max="3" width="26.00390625" style="0" customWidth="1"/>
    <col min="4" max="4" width="44.421875" style="0" customWidth="1"/>
    <col min="5" max="5" width="24.140625" style="0" customWidth="1"/>
  </cols>
  <sheetData>
    <row r="1" spans="1:5" ht="18">
      <c r="A1" s="56" t="s">
        <v>63</v>
      </c>
      <c r="B1" s="56"/>
      <c r="C1" s="56"/>
      <c r="D1" s="56"/>
      <c r="E1" s="56"/>
    </row>
    <row r="2" spans="1:5" ht="15.75">
      <c r="A2" s="11" t="s">
        <v>1</v>
      </c>
      <c r="B2" s="12" t="s">
        <v>19</v>
      </c>
      <c r="C2" s="13" t="s">
        <v>2</v>
      </c>
      <c r="D2" s="13" t="s">
        <v>20</v>
      </c>
      <c r="E2" s="13" t="s">
        <v>21</v>
      </c>
    </row>
    <row r="3" spans="1:5" ht="32.25" customHeight="1">
      <c r="A3" s="14">
        <v>1</v>
      </c>
      <c r="B3" s="15" t="s">
        <v>64</v>
      </c>
      <c r="C3" s="14" t="s">
        <v>23</v>
      </c>
      <c r="D3" s="14" t="s">
        <v>65</v>
      </c>
      <c r="E3" s="14">
        <f>528.33</f>
        <v>528.33</v>
      </c>
    </row>
    <row r="4" spans="1:5" ht="31.5" customHeight="1">
      <c r="A4" s="14">
        <v>2</v>
      </c>
      <c r="B4" s="15" t="s">
        <v>66</v>
      </c>
      <c r="C4" s="16" t="s">
        <v>23</v>
      </c>
      <c r="D4" s="16" t="s">
        <v>67</v>
      </c>
      <c r="E4" s="16">
        <f>1811.35</f>
        <v>1811.35</v>
      </c>
    </row>
    <row r="5" spans="1:5" ht="14.25">
      <c r="A5" s="14">
        <v>3</v>
      </c>
      <c r="B5" s="17" t="s">
        <v>68</v>
      </c>
      <c r="C5" s="16" t="s">
        <v>23</v>
      </c>
      <c r="D5" s="16" t="s">
        <v>69</v>
      </c>
      <c r="E5" s="16">
        <f>1274.24</f>
        <v>1274.24</v>
      </c>
    </row>
    <row r="6" spans="1:5" ht="14.25">
      <c r="A6" s="14">
        <v>4</v>
      </c>
      <c r="B6" s="15" t="s">
        <v>70</v>
      </c>
      <c r="C6" s="14" t="s">
        <v>23</v>
      </c>
      <c r="D6" s="14"/>
      <c r="E6" s="14">
        <f>159.28</f>
        <v>159.28</v>
      </c>
    </row>
    <row r="7" spans="1:5" ht="15">
      <c r="A7" s="19"/>
      <c r="B7" s="20" t="s">
        <v>28</v>
      </c>
      <c r="C7" s="19"/>
      <c r="D7" s="19"/>
      <c r="E7" s="19">
        <f>SUM(E3:E6)</f>
        <v>3773.2000000000003</v>
      </c>
    </row>
    <row r="8" spans="1:5" ht="12.75">
      <c r="A8" s="9"/>
      <c r="B8" s="34"/>
      <c r="C8" s="9"/>
      <c r="D8" s="9"/>
      <c r="E8" s="9"/>
    </row>
    <row r="9" spans="1:5" ht="18">
      <c r="A9" s="56" t="s">
        <v>71</v>
      </c>
      <c r="B9" s="56"/>
      <c r="C9" s="56"/>
      <c r="D9" s="56"/>
      <c r="E9" s="56"/>
    </row>
    <row r="10" spans="1:5" ht="15.75">
      <c r="A10" s="11" t="s">
        <v>1</v>
      </c>
      <c r="B10" s="12" t="s">
        <v>19</v>
      </c>
      <c r="C10" s="13" t="s">
        <v>2</v>
      </c>
      <c r="D10" s="13" t="s">
        <v>20</v>
      </c>
      <c r="E10" s="13" t="s">
        <v>21</v>
      </c>
    </row>
    <row r="11" spans="1:5" ht="14.25">
      <c r="A11" s="14">
        <v>1</v>
      </c>
      <c r="B11" s="15" t="s">
        <v>70</v>
      </c>
      <c r="C11" s="14" t="s">
        <v>23</v>
      </c>
      <c r="D11" s="14"/>
      <c r="E11" s="14">
        <f>159.28</f>
        <v>159.28</v>
      </c>
    </row>
    <row r="12" spans="1:5" ht="17.25" customHeight="1">
      <c r="A12" s="14">
        <v>2</v>
      </c>
      <c r="B12" s="15" t="s">
        <v>68</v>
      </c>
      <c r="C12" s="16" t="s">
        <v>23</v>
      </c>
      <c r="D12" s="16" t="s">
        <v>69</v>
      </c>
      <c r="E12" s="16">
        <f>1274.24</f>
        <v>1274.24</v>
      </c>
    </row>
    <row r="13" spans="1:5" ht="28.5">
      <c r="A13" s="14">
        <v>3</v>
      </c>
      <c r="B13" s="17" t="s">
        <v>72</v>
      </c>
      <c r="C13" s="16" t="s">
        <v>23</v>
      </c>
      <c r="D13" s="16"/>
      <c r="E13" s="16">
        <f>3041.76</f>
        <v>3041.76</v>
      </c>
    </row>
    <row r="14" spans="1:5" ht="15">
      <c r="A14" s="19"/>
      <c r="B14" s="20" t="s">
        <v>28</v>
      </c>
      <c r="C14" s="19"/>
      <c r="D14" s="19"/>
      <c r="E14" s="19">
        <f>E11+E12+E13</f>
        <v>4475.280000000001</v>
      </c>
    </row>
    <row r="15" spans="1:5" ht="12.75">
      <c r="A15" s="9"/>
      <c r="B15" s="34"/>
      <c r="C15" s="9"/>
      <c r="D15" s="9"/>
      <c r="E15" s="9"/>
    </row>
    <row r="16" spans="1:5" s="35" customFormat="1" ht="18">
      <c r="A16" s="58" t="s">
        <v>34</v>
      </c>
      <c r="B16" s="58"/>
      <c r="C16" s="58"/>
      <c r="D16" s="58"/>
      <c r="E16" s="58"/>
    </row>
    <row r="17" spans="1:5" ht="15.75">
      <c r="A17" s="11" t="s">
        <v>1</v>
      </c>
      <c r="B17" s="12" t="s">
        <v>19</v>
      </c>
      <c r="C17" s="13" t="s">
        <v>2</v>
      </c>
      <c r="D17" s="13" t="s">
        <v>20</v>
      </c>
      <c r="E17" s="13" t="s">
        <v>21</v>
      </c>
    </row>
    <row r="18" spans="1:5" ht="28.5">
      <c r="A18" s="14">
        <v>1</v>
      </c>
      <c r="B18" s="15" t="s">
        <v>64</v>
      </c>
      <c r="C18" s="16" t="s">
        <v>23</v>
      </c>
      <c r="D18" s="16" t="s">
        <v>73</v>
      </c>
      <c r="E18" s="16">
        <f>825.06</f>
        <v>825.06</v>
      </c>
    </row>
    <row r="19" spans="1:5" ht="14.25">
      <c r="A19" s="14">
        <v>2</v>
      </c>
      <c r="B19" s="15" t="s">
        <v>70</v>
      </c>
      <c r="C19" s="16" t="s">
        <v>23</v>
      </c>
      <c r="D19" s="16"/>
      <c r="E19" s="14">
        <f>159.28</f>
        <v>159.28</v>
      </c>
    </row>
    <row r="20" spans="1:5" ht="14.25">
      <c r="A20" s="14">
        <v>3</v>
      </c>
      <c r="B20" s="17" t="s">
        <v>68</v>
      </c>
      <c r="C20" s="16" t="s">
        <v>23</v>
      </c>
      <c r="D20" s="16" t="s">
        <v>69</v>
      </c>
      <c r="E20" s="16">
        <f>1274.24</f>
        <v>1274.24</v>
      </c>
    </row>
    <row r="21" spans="1:5" ht="42.75">
      <c r="A21" s="14">
        <v>4</v>
      </c>
      <c r="B21" s="17" t="s">
        <v>74</v>
      </c>
      <c r="C21" s="14" t="s">
        <v>23</v>
      </c>
      <c r="D21" s="14"/>
      <c r="E21" s="14">
        <f>12000</f>
        <v>12000</v>
      </c>
    </row>
    <row r="22" spans="1:5" ht="15">
      <c r="A22" s="19"/>
      <c r="B22" s="20" t="s">
        <v>28</v>
      </c>
      <c r="C22" s="19"/>
      <c r="D22" s="19"/>
      <c r="E22" s="19">
        <f>E18+E19+E20+E21</f>
        <v>14258.58</v>
      </c>
    </row>
    <row r="23" spans="1:5" ht="12.75">
      <c r="A23" s="9"/>
      <c r="B23" s="34"/>
      <c r="C23" s="9"/>
      <c r="D23" s="9"/>
      <c r="E23" s="9"/>
    </row>
    <row r="24" spans="1:5" s="35" customFormat="1" ht="18">
      <c r="A24" s="58" t="s">
        <v>75</v>
      </c>
      <c r="B24" s="58"/>
      <c r="C24" s="58"/>
      <c r="D24" s="58"/>
      <c r="E24" s="58"/>
    </row>
    <row r="25" spans="1:5" ht="15.75">
      <c r="A25" s="11" t="s">
        <v>1</v>
      </c>
      <c r="B25" s="12" t="s">
        <v>19</v>
      </c>
      <c r="C25" s="13" t="s">
        <v>2</v>
      </c>
      <c r="D25" s="13" t="s">
        <v>20</v>
      </c>
      <c r="E25" s="13" t="s">
        <v>21</v>
      </c>
    </row>
    <row r="26" spans="1:5" ht="14.25">
      <c r="A26" s="14">
        <v>1</v>
      </c>
      <c r="B26" s="15" t="s">
        <v>70</v>
      </c>
      <c r="C26" s="16" t="s">
        <v>23</v>
      </c>
      <c r="D26" s="16"/>
      <c r="E26" s="14">
        <f>159.28</f>
        <v>159.28</v>
      </c>
    </row>
    <row r="27" spans="1:5" ht="16.5" customHeight="1">
      <c r="A27" s="14">
        <v>2</v>
      </c>
      <c r="B27" s="17" t="s">
        <v>68</v>
      </c>
      <c r="C27" s="16" t="s">
        <v>23</v>
      </c>
      <c r="D27" s="16" t="s">
        <v>69</v>
      </c>
      <c r="E27" s="16">
        <f>1274.24</f>
        <v>1274.24</v>
      </c>
    </row>
    <row r="28" spans="1:5" ht="15.75" customHeight="1">
      <c r="A28" s="14">
        <v>3</v>
      </c>
      <c r="B28" s="15"/>
      <c r="C28" s="14" t="s">
        <v>23</v>
      </c>
      <c r="D28" s="14"/>
      <c r="E28" s="14"/>
    </row>
    <row r="29" spans="1:5" ht="14.25">
      <c r="A29" s="14">
        <v>4</v>
      </c>
      <c r="B29" s="18"/>
      <c r="C29" s="16"/>
      <c r="D29" s="16"/>
      <c r="E29" s="16"/>
    </row>
    <row r="30" spans="1:5" ht="14.25">
      <c r="A30" s="14">
        <v>5</v>
      </c>
      <c r="B30" s="17"/>
      <c r="C30" s="16" t="s">
        <v>23</v>
      </c>
      <c r="D30" s="16"/>
      <c r="E30" s="16"/>
    </row>
    <row r="31" spans="1:5" ht="15">
      <c r="A31" s="19"/>
      <c r="B31" s="20" t="s">
        <v>28</v>
      </c>
      <c r="C31" s="19"/>
      <c r="D31" s="19"/>
      <c r="E31" s="19">
        <f>E26+E27+E28+E29+E30</f>
        <v>1433.52</v>
      </c>
    </row>
    <row r="32" spans="1:5" ht="12.75">
      <c r="A32" s="9"/>
      <c r="B32" s="34"/>
      <c r="C32" s="9"/>
      <c r="D32" s="9"/>
      <c r="E32" s="9"/>
    </row>
    <row r="33" spans="1:5" s="35" customFormat="1" ht="18">
      <c r="A33" s="58" t="s">
        <v>76</v>
      </c>
      <c r="B33" s="58"/>
      <c r="C33" s="58"/>
      <c r="D33" s="58"/>
      <c r="E33" s="58"/>
    </row>
    <row r="34" spans="1:5" ht="15.75">
      <c r="A34" s="11" t="s">
        <v>1</v>
      </c>
      <c r="B34" s="12" t="s">
        <v>19</v>
      </c>
      <c r="C34" s="13" t="s">
        <v>2</v>
      </c>
      <c r="D34" s="13" t="s">
        <v>20</v>
      </c>
      <c r="E34" s="13" t="s">
        <v>21</v>
      </c>
    </row>
    <row r="35" spans="1:5" ht="14.25">
      <c r="A35" s="14">
        <v>1</v>
      </c>
      <c r="B35" s="15" t="s">
        <v>70</v>
      </c>
      <c r="C35" s="16" t="s">
        <v>23</v>
      </c>
      <c r="D35" s="16"/>
      <c r="E35" s="14">
        <f>159.28</f>
        <v>159.28</v>
      </c>
    </row>
    <row r="36" spans="1:5" ht="14.25">
      <c r="A36" s="14">
        <v>2</v>
      </c>
      <c r="B36" s="17" t="s">
        <v>68</v>
      </c>
      <c r="C36" s="16" t="s">
        <v>23</v>
      </c>
      <c r="D36" s="16" t="s">
        <v>69</v>
      </c>
      <c r="E36" s="16">
        <f>1274.24</f>
        <v>1274.24</v>
      </c>
    </row>
    <row r="37" spans="1:5" ht="14.25">
      <c r="A37" s="14">
        <v>3</v>
      </c>
      <c r="B37" s="24" t="s">
        <v>77</v>
      </c>
      <c r="C37" s="14" t="s">
        <v>23</v>
      </c>
      <c r="D37" s="14"/>
      <c r="E37" s="14">
        <v>4320</v>
      </c>
    </row>
    <row r="38" spans="1:5" ht="14.25">
      <c r="A38" s="14">
        <v>4</v>
      </c>
      <c r="B38" s="23" t="s">
        <v>78</v>
      </c>
      <c r="C38" s="16" t="s">
        <v>23</v>
      </c>
      <c r="D38" s="16"/>
      <c r="E38" s="16">
        <v>2986.87</v>
      </c>
    </row>
    <row r="39" spans="1:5" ht="28.5">
      <c r="A39" s="14"/>
      <c r="B39" s="23" t="s">
        <v>79</v>
      </c>
      <c r="C39" s="16" t="s">
        <v>23</v>
      </c>
      <c r="D39" s="16" t="s">
        <v>80</v>
      </c>
      <c r="E39" s="16">
        <v>609.98</v>
      </c>
    </row>
    <row r="40" spans="1:5" ht="42.75">
      <c r="A40" s="14">
        <v>5</v>
      </c>
      <c r="B40" s="23" t="s">
        <v>81</v>
      </c>
      <c r="C40" s="16" t="s">
        <v>23</v>
      </c>
      <c r="D40" s="16"/>
      <c r="E40" s="16">
        <v>1910.26</v>
      </c>
    </row>
    <row r="41" spans="1:5" ht="14.25">
      <c r="A41" s="14">
        <v>6</v>
      </c>
      <c r="B41" s="23" t="s">
        <v>82</v>
      </c>
      <c r="C41" s="16" t="s">
        <v>23</v>
      </c>
      <c r="D41" s="16" t="s">
        <v>83</v>
      </c>
      <c r="E41" s="16">
        <v>1535.61</v>
      </c>
    </row>
    <row r="42" spans="1:5" ht="15">
      <c r="A42" s="19"/>
      <c r="B42" s="20" t="s">
        <v>28</v>
      </c>
      <c r="C42" s="19"/>
      <c r="D42" s="19"/>
      <c r="E42" s="19">
        <f>SUM(E35:E41)</f>
        <v>12796.24</v>
      </c>
    </row>
    <row r="43" spans="1:5" ht="12.75">
      <c r="A43" s="9"/>
      <c r="B43" s="34"/>
      <c r="C43" s="9"/>
      <c r="D43" s="9"/>
      <c r="E43" s="9"/>
    </row>
    <row r="44" spans="1:5" ht="18">
      <c r="A44" s="56" t="s">
        <v>84</v>
      </c>
      <c r="B44" s="56"/>
      <c r="C44" s="56"/>
      <c r="D44" s="56"/>
      <c r="E44" s="56"/>
    </row>
    <row r="45" spans="1:5" ht="15.75">
      <c r="A45" s="11" t="s">
        <v>1</v>
      </c>
      <c r="B45" s="12" t="s">
        <v>19</v>
      </c>
      <c r="C45" s="13" t="s">
        <v>2</v>
      </c>
      <c r="D45" s="13" t="s">
        <v>20</v>
      </c>
      <c r="E45" s="13" t="s">
        <v>21</v>
      </c>
    </row>
    <row r="46" spans="1:5" ht="14.25">
      <c r="A46" s="14">
        <v>1</v>
      </c>
      <c r="B46" s="15" t="s">
        <v>70</v>
      </c>
      <c r="C46" s="16" t="s">
        <v>23</v>
      </c>
      <c r="D46" s="16"/>
      <c r="E46" s="14">
        <f>159.28</f>
        <v>159.28</v>
      </c>
    </row>
    <row r="47" spans="1:5" ht="16.5" customHeight="1">
      <c r="A47" s="14">
        <v>2</v>
      </c>
      <c r="B47" s="17" t="s">
        <v>68</v>
      </c>
      <c r="C47" s="16" t="s">
        <v>23</v>
      </c>
      <c r="D47" s="16" t="s">
        <v>69</v>
      </c>
      <c r="E47" s="16">
        <f>1274.24</f>
        <v>1274.24</v>
      </c>
    </row>
    <row r="48" spans="1:5" ht="14.25">
      <c r="A48" s="14">
        <v>3</v>
      </c>
      <c r="B48" s="15" t="s">
        <v>78</v>
      </c>
      <c r="C48" s="16" t="s">
        <v>23</v>
      </c>
      <c r="D48" s="16"/>
      <c r="E48" s="16">
        <v>3077.96</v>
      </c>
    </row>
    <row r="49" spans="1:5" ht="14.25">
      <c r="A49" s="14">
        <v>4</v>
      </c>
      <c r="B49" s="15" t="s">
        <v>77</v>
      </c>
      <c r="C49" s="14" t="s">
        <v>23</v>
      </c>
      <c r="D49" s="14"/>
      <c r="E49" s="14">
        <v>4320</v>
      </c>
    </row>
    <row r="50" spans="1:5" ht="28.5">
      <c r="A50" s="14">
        <v>5</v>
      </c>
      <c r="B50" s="17" t="s">
        <v>85</v>
      </c>
      <c r="C50" s="14" t="s">
        <v>23</v>
      </c>
      <c r="D50" s="14"/>
      <c r="E50" s="14">
        <f>311.2</f>
        <v>311.2</v>
      </c>
    </row>
    <row r="51" spans="1:5" ht="14.25">
      <c r="A51" s="14">
        <v>6</v>
      </c>
      <c r="B51" s="17"/>
      <c r="C51" s="16"/>
      <c r="D51" s="14"/>
      <c r="E51" s="14"/>
    </row>
    <row r="52" spans="1:5" ht="14.25">
      <c r="A52" s="14">
        <v>7</v>
      </c>
      <c r="B52" s="17"/>
      <c r="C52" s="16"/>
      <c r="D52" s="25"/>
      <c r="E52" s="14"/>
    </row>
    <row r="53" spans="1:5" ht="15">
      <c r="A53" s="19"/>
      <c r="B53" s="20" t="s">
        <v>28</v>
      </c>
      <c r="C53" s="19"/>
      <c r="D53" s="19"/>
      <c r="E53" s="19">
        <f>E47+E48+E46+E49+E50+E51+E52</f>
        <v>9142.68</v>
      </c>
    </row>
    <row r="54" spans="1:5" ht="12.75">
      <c r="A54" s="9"/>
      <c r="B54" s="34"/>
      <c r="C54" s="9"/>
      <c r="D54" s="9"/>
      <c r="E54" s="9"/>
    </row>
    <row r="55" spans="1:5" ht="18">
      <c r="A55" s="56" t="s">
        <v>47</v>
      </c>
      <c r="B55" s="56"/>
      <c r="C55" s="56"/>
      <c r="D55" s="56"/>
      <c r="E55" s="56"/>
    </row>
    <row r="56" spans="1:5" ht="15.75">
      <c r="A56" s="11" t="s">
        <v>1</v>
      </c>
      <c r="B56" s="12" t="s">
        <v>19</v>
      </c>
      <c r="C56" s="13" t="s">
        <v>2</v>
      </c>
      <c r="D56" s="13" t="s">
        <v>20</v>
      </c>
      <c r="E56" s="13" t="s">
        <v>21</v>
      </c>
    </row>
    <row r="57" spans="1:5" ht="14.25">
      <c r="A57" s="14">
        <v>1</v>
      </c>
      <c r="B57" s="17" t="s">
        <v>86</v>
      </c>
      <c r="C57" s="14" t="s">
        <v>23</v>
      </c>
      <c r="D57" s="14" t="s">
        <v>69</v>
      </c>
      <c r="E57" s="16">
        <v>1274.24</v>
      </c>
    </row>
    <row r="58" spans="1:5" ht="14.25">
      <c r="A58" s="14">
        <v>2</v>
      </c>
      <c r="B58" s="15" t="s">
        <v>70</v>
      </c>
      <c r="C58" s="16" t="s">
        <v>23</v>
      </c>
      <c r="D58" s="16"/>
      <c r="E58" s="14">
        <f>159.28</f>
        <v>159.28</v>
      </c>
    </row>
    <row r="59" spans="1:5" ht="14.25">
      <c r="A59" s="14">
        <v>3</v>
      </c>
      <c r="B59" s="15"/>
      <c r="C59" s="16"/>
      <c r="D59" s="16"/>
      <c r="E59" s="16"/>
    </row>
    <row r="60" spans="1:5" ht="14.25">
      <c r="A60" s="14">
        <v>4</v>
      </c>
      <c r="B60" s="15"/>
      <c r="C60" s="14"/>
      <c r="D60" s="14"/>
      <c r="E60" s="14"/>
    </row>
    <row r="61" spans="1:5" ht="15">
      <c r="A61" s="19"/>
      <c r="B61" s="20" t="s">
        <v>28</v>
      </c>
      <c r="C61" s="19"/>
      <c r="D61" s="19"/>
      <c r="E61" s="19">
        <f>E58+E59+E57+E60</f>
        <v>1433.52</v>
      </c>
    </row>
    <row r="62" spans="1:5" ht="15">
      <c r="A62" s="26"/>
      <c r="B62" s="36"/>
      <c r="C62" s="26"/>
      <c r="D62" s="26"/>
      <c r="E62" s="26"/>
    </row>
    <row r="63" spans="1:5" ht="18">
      <c r="A63" s="56" t="s">
        <v>51</v>
      </c>
      <c r="B63" s="56"/>
      <c r="C63" s="56"/>
      <c r="D63" s="56"/>
      <c r="E63" s="56"/>
    </row>
    <row r="64" spans="1:5" ht="15.75">
      <c r="A64" s="11" t="s">
        <v>1</v>
      </c>
      <c r="B64" s="12" t="s">
        <v>19</v>
      </c>
      <c r="C64" s="13" t="s">
        <v>2</v>
      </c>
      <c r="D64" s="13" t="s">
        <v>20</v>
      </c>
      <c r="E64" s="13" t="s">
        <v>21</v>
      </c>
    </row>
    <row r="65" spans="1:5" ht="14.25">
      <c r="A65" s="14">
        <v>1</v>
      </c>
      <c r="B65" s="15" t="s">
        <v>87</v>
      </c>
      <c r="C65" s="14" t="s">
        <v>23</v>
      </c>
      <c r="D65" s="14" t="s">
        <v>88</v>
      </c>
      <c r="E65" s="16">
        <v>475.14</v>
      </c>
    </row>
    <row r="66" spans="1:5" ht="29.25" customHeight="1">
      <c r="A66" s="14">
        <v>2</v>
      </c>
      <c r="B66" s="30" t="s">
        <v>89</v>
      </c>
      <c r="C66" s="16" t="s">
        <v>23</v>
      </c>
      <c r="D66" s="16" t="s">
        <v>90</v>
      </c>
      <c r="E66" s="16">
        <v>329.79</v>
      </c>
    </row>
    <row r="67" spans="1:5" ht="14.25">
      <c r="A67" s="14">
        <v>3</v>
      </c>
      <c r="B67" s="17" t="s">
        <v>86</v>
      </c>
      <c r="C67" s="16" t="s">
        <v>23</v>
      </c>
      <c r="D67" s="16" t="s">
        <v>69</v>
      </c>
      <c r="E67" s="16">
        <v>1274.24</v>
      </c>
    </row>
    <row r="68" spans="1:5" ht="14.25">
      <c r="A68" s="14">
        <v>4</v>
      </c>
      <c r="B68" s="15" t="s">
        <v>70</v>
      </c>
      <c r="C68" s="14" t="s">
        <v>23</v>
      </c>
      <c r="D68" s="14"/>
      <c r="E68" s="14">
        <f>159.28</f>
        <v>159.28</v>
      </c>
    </row>
    <row r="69" spans="1:5" ht="14.25">
      <c r="A69" s="14">
        <v>5</v>
      </c>
      <c r="B69" s="18"/>
      <c r="C69" s="14"/>
      <c r="D69" s="14"/>
      <c r="E69" s="14"/>
    </row>
    <row r="70" spans="1:5" ht="14.25">
      <c r="A70" s="14">
        <v>6</v>
      </c>
      <c r="B70" s="18"/>
      <c r="C70" s="14"/>
      <c r="D70" s="14"/>
      <c r="E70" s="14"/>
    </row>
    <row r="71" spans="1:5" ht="15">
      <c r="A71" s="19"/>
      <c r="B71" s="20" t="s">
        <v>28</v>
      </c>
      <c r="C71" s="19"/>
      <c r="D71" s="19"/>
      <c r="E71" s="19">
        <f>E66+E67+E65+E68+E69+E70</f>
        <v>2238.4500000000003</v>
      </c>
    </row>
    <row r="72" spans="1:5" ht="15">
      <c r="A72" s="29"/>
      <c r="B72" s="37"/>
      <c r="C72" s="29"/>
      <c r="D72" s="29"/>
      <c r="E72" s="29"/>
    </row>
    <row r="73" spans="1:5" ht="18">
      <c r="A73" s="56" t="s">
        <v>52</v>
      </c>
      <c r="B73" s="56"/>
      <c r="C73" s="56"/>
      <c r="D73" s="56"/>
      <c r="E73" s="56"/>
    </row>
    <row r="74" spans="1:5" ht="15.75">
      <c r="A74" s="11" t="s">
        <v>1</v>
      </c>
      <c r="B74" s="12" t="s">
        <v>19</v>
      </c>
      <c r="C74" s="13" t="s">
        <v>2</v>
      </c>
      <c r="D74" s="13" t="s">
        <v>20</v>
      </c>
      <c r="E74" s="13" t="s">
        <v>21</v>
      </c>
    </row>
    <row r="75" spans="1:5" ht="14.25">
      <c r="A75" s="14">
        <v>1</v>
      </c>
      <c r="B75" s="17" t="s">
        <v>86</v>
      </c>
      <c r="C75" s="16" t="s">
        <v>23</v>
      </c>
      <c r="D75" s="14" t="s">
        <v>69</v>
      </c>
      <c r="E75" s="16">
        <v>1274.24</v>
      </c>
    </row>
    <row r="76" spans="1:5" ht="14.25">
      <c r="A76" s="14">
        <v>2</v>
      </c>
      <c r="B76" s="15" t="s">
        <v>70</v>
      </c>
      <c r="C76" s="16" t="s">
        <v>23</v>
      </c>
      <c r="D76" s="16"/>
      <c r="E76" s="14">
        <f>159.28</f>
        <v>159.28</v>
      </c>
    </row>
    <row r="77" spans="1:5" ht="29.25" customHeight="1">
      <c r="A77" s="14">
        <v>3</v>
      </c>
      <c r="B77" s="15" t="s">
        <v>91</v>
      </c>
      <c r="C77" s="14" t="s">
        <v>23</v>
      </c>
      <c r="D77" s="14"/>
      <c r="E77" s="16">
        <v>1269.45</v>
      </c>
    </row>
    <row r="78" spans="1:5" ht="28.5">
      <c r="A78" s="14">
        <v>4</v>
      </c>
      <c r="B78" s="17" t="s">
        <v>89</v>
      </c>
      <c r="C78" s="16" t="s">
        <v>23</v>
      </c>
      <c r="D78" s="17" t="s">
        <v>92</v>
      </c>
      <c r="E78" s="16">
        <v>637.4</v>
      </c>
    </row>
    <row r="79" spans="1:5" ht="28.5">
      <c r="A79" s="14">
        <v>5</v>
      </c>
      <c r="B79" s="17" t="s">
        <v>89</v>
      </c>
      <c r="C79" s="16" t="s">
        <v>23</v>
      </c>
      <c r="D79" s="17" t="s">
        <v>93</v>
      </c>
      <c r="E79" s="16">
        <v>752.19</v>
      </c>
    </row>
    <row r="80" spans="1:5" ht="28.5">
      <c r="A80" s="14">
        <v>6</v>
      </c>
      <c r="B80" s="17" t="s">
        <v>89</v>
      </c>
      <c r="C80" s="16" t="s">
        <v>23</v>
      </c>
      <c r="D80" s="17" t="s">
        <v>94</v>
      </c>
      <c r="E80" s="16">
        <v>318.78</v>
      </c>
    </row>
    <row r="81" spans="1:5" ht="15">
      <c r="A81" s="19"/>
      <c r="B81" s="20" t="s">
        <v>28</v>
      </c>
      <c r="C81" s="19"/>
      <c r="D81" s="19"/>
      <c r="E81" s="19">
        <f>SUM(E75:E80)</f>
        <v>4411.34</v>
      </c>
    </row>
    <row r="83" spans="1:5" ht="18">
      <c r="A83" s="56" t="s">
        <v>53</v>
      </c>
      <c r="B83" s="56"/>
      <c r="C83" s="56"/>
      <c r="D83" s="56"/>
      <c r="E83" s="56"/>
    </row>
    <row r="84" spans="1:5" ht="15.75">
      <c r="A84" s="11" t="s">
        <v>1</v>
      </c>
      <c r="B84" s="12" t="s">
        <v>19</v>
      </c>
      <c r="C84" s="13" t="s">
        <v>2</v>
      </c>
      <c r="D84" s="13" t="s">
        <v>20</v>
      </c>
      <c r="E84" s="13" t="s">
        <v>21</v>
      </c>
    </row>
    <row r="85" spans="1:5" ht="14.25">
      <c r="A85" s="14">
        <v>1</v>
      </c>
      <c r="B85" s="17" t="s">
        <v>86</v>
      </c>
      <c r="C85" s="14" t="s">
        <v>23</v>
      </c>
      <c r="D85" s="14" t="s">
        <v>69</v>
      </c>
      <c r="E85" s="16">
        <v>1274.24</v>
      </c>
    </row>
    <row r="86" spans="1:5" ht="15.75" customHeight="1">
      <c r="A86" s="14">
        <v>2</v>
      </c>
      <c r="B86" s="15" t="s">
        <v>70</v>
      </c>
      <c r="C86" s="16" t="s">
        <v>23</v>
      </c>
      <c r="D86" s="16"/>
      <c r="E86" s="14">
        <f>159.28</f>
        <v>159.28</v>
      </c>
    </row>
    <row r="87" spans="1:5" ht="28.5">
      <c r="A87" s="14">
        <v>3</v>
      </c>
      <c r="B87" s="17" t="s">
        <v>89</v>
      </c>
      <c r="C87" s="16" t="s">
        <v>23</v>
      </c>
      <c r="D87" s="16" t="s">
        <v>95</v>
      </c>
      <c r="E87" s="16">
        <v>644.55</v>
      </c>
    </row>
    <row r="88" spans="1:5" ht="14.25">
      <c r="A88" s="14">
        <v>4</v>
      </c>
      <c r="B88" s="18"/>
      <c r="C88" s="16"/>
      <c r="D88" s="15"/>
      <c r="E88" s="14"/>
    </row>
    <row r="89" spans="1:5" ht="15">
      <c r="A89" s="19"/>
      <c r="B89" s="20" t="s">
        <v>28</v>
      </c>
      <c r="C89" s="19"/>
      <c r="D89" s="19"/>
      <c r="E89" s="19">
        <f>E86+E87+E85+E88</f>
        <v>2078.0699999999997</v>
      </c>
    </row>
    <row r="91" spans="1:5" ht="18">
      <c r="A91" s="56" t="s">
        <v>55</v>
      </c>
      <c r="B91" s="56"/>
      <c r="C91" s="56"/>
      <c r="D91" s="56"/>
      <c r="E91" s="56"/>
    </row>
    <row r="92" spans="1:5" ht="15.75">
      <c r="A92" s="11" t="s">
        <v>1</v>
      </c>
      <c r="B92" s="12" t="s">
        <v>19</v>
      </c>
      <c r="C92" s="13" t="s">
        <v>2</v>
      </c>
      <c r="D92" s="13" t="s">
        <v>20</v>
      </c>
      <c r="E92" s="13" t="s">
        <v>21</v>
      </c>
    </row>
    <row r="93" spans="1:5" ht="14.25">
      <c r="A93" s="14">
        <v>1</v>
      </c>
      <c r="B93" s="17" t="s">
        <v>86</v>
      </c>
      <c r="C93" s="16" t="s">
        <v>23</v>
      </c>
      <c r="D93" s="14" t="s">
        <v>69</v>
      </c>
      <c r="E93" s="16">
        <v>1274.24</v>
      </c>
    </row>
    <row r="94" spans="1:5" ht="16.5" customHeight="1">
      <c r="A94" s="14">
        <v>2</v>
      </c>
      <c r="B94" s="15" t="s">
        <v>70</v>
      </c>
      <c r="C94" s="14" t="s">
        <v>23</v>
      </c>
      <c r="D94" s="14"/>
      <c r="E94" s="14">
        <f>159.28</f>
        <v>159.28</v>
      </c>
    </row>
    <row r="95" spans="1:5" ht="31.5" customHeight="1">
      <c r="A95" s="14">
        <v>3</v>
      </c>
      <c r="B95" s="17" t="s">
        <v>96</v>
      </c>
      <c r="C95" s="16" t="s">
        <v>23</v>
      </c>
      <c r="D95" s="16"/>
      <c r="E95" s="16">
        <v>3031</v>
      </c>
    </row>
    <row r="96" spans="1:5" ht="28.5">
      <c r="A96" s="14">
        <v>4</v>
      </c>
      <c r="B96" s="15" t="s">
        <v>89</v>
      </c>
      <c r="C96" s="16" t="s">
        <v>23</v>
      </c>
      <c r="D96" s="15" t="s">
        <v>97</v>
      </c>
      <c r="E96" s="14">
        <v>759.94</v>
      </c>
    </row>
    <row r="97" spans="1:5" ht="14.25">
      <c r="A97" s="14">
        <v>5</v>
      </c>
      <c r="B97" s="15"/>
      <c r="C97" s="16"/>
      <c r="D97" s="14"/>
      <c r="E97" s="14"/>
    </row>
    <row r="98" spans="1:5" ht="14.25">
      <c r="A98" s="14">
        <v>6</v>
      </c>
      <c r="B98" s="15"/>
      <c r="C98" s="16" t="s">
        <v>23</v>
      </c>
      <c r="D98" s="14"/>
      <c r="E98" s="14"/>
    </row>
    <row r="99" spans="1:5" ht="14.25">
      <c r="A99" s="14">
        <v>7</v>
      </c>
      <c r="B99" s="15"/>
      <c r="C99" s="16" t="s">
        <v>23</v>
      </c>
      <c r="D99" s="14"/>
      <c r="E99" s="14"/>
    </row>
    <row r="100" spans="1:5" ht="15">
      <c r="A100" s="19"/>
      <c r="B100" s="20" t="s">
        <v>28</v>
      </c>
      <c r="C100" s="19"/>
      <c r="D100" s="19"/>
      <c r="E100" s="19">
        <f>SUM(E93:E99)</f>
        <v>5224.460000000001</v>
      </c>
    </row>
    <row r="101" spans="1:5" ht="15">
      <c r="A101" s="26"/>
      <c r="B101" s="36"/>
      <c r="C101" s="26"/>
      <c r="D101" s="26"/>
      <c r="E101" s="26"/>
    </row>
    <row r="102" spans="1:5" ht="18">
      <c r="A102" s="56" t="s">
        <v>56</v>
      </c>
      <c r="B102" s="56"/>
      <c r="C102" s="56"/>
      <c r="D102" s="56"/>
      <c r="E102" s="56"/>
    </row>
    <row r="103" spans="1:5" ht="15.75">
      <c r="A103" s="11" t="s">
        <v>1</v>
      </c>
      <c r="B103" s="12" t="s">
        <v>19</v>
      </c>
      <c r="C103" s="13" t="s">
        <v>2</v>
      </c>
      <c r="D103" s="13" t="s">
        <v>20</v>
      </c>
      <c r="E103" s="13" t="s">
        <v>21</v>
      </c>
    </row>
    <row r="104" spans="1:5" ht="14.25">
      <c r="A104" s="14">
        <v>1</v>
      </c>
      <c r="B104" s="17" t="s">
        <v>86</v>
      </c>
      <c r="C104" s="16" t="s">
        <v>23</v>
      </c>
      <c r="D104" s="14" t="s">
        <v>69</v>
      </c>
      <c r="E104" s="16">
        <v>1274.24</v>
      </c>
    </row>
    <row r="105" spans="1:5" ht="14.25">
      <c r="A105" s="14">
        <v>2</v>
      </c>
      <c r="B105" s="15" t="s">
        <v>70</v>
      </c>
      <c r="C105" s="16" t="s">
        <v>23</v>
      </c>
      <c r="D105" s="16"/>
      <c r="E105" s="14">
        <f>159.28</f>
        <v>159.28</v>
      </c>
    </row>
    <row r="106" spans="1:5" ht="14.25">
      <c r="A106" s="14">
        <v>3</v>
      </c>
      <c r="B106" s="38" t="s">
        <v>98</v>
      </c>
      <c r="C106" s="16" t="s">
        <v>23</v>
      </c>
      <c r="D106" s="16"/>
      <c r="E106" s="16">
        <v>8037.92</v>
      </c>
    </row>
    <row r="107" spans="1:5" ht="28.5">
      <c r="A107" s="14">
        <v>4</v>
      </c>
      <c r="B107" s="27" t="s">
        <v>99</v>
      </c>
      <c r="C107" s="14" t="s">
        <v>23</v>
      </c>
      <c r="D107" s="14" t="s">
        <v>88</v>
      </c>
      <c r="E107" s="16">
        <v>260.57</v>
      </c>
    </row>
    <row r="108" spans="1:5" ht="14.25">
      <c r="A108" s="14">
        <v>5</v>
      </c>
      <c r="B108" s="17" t="s">
        <v>100</v>
      </c>
      <c r="C108" s="16" t="s">
        <v>23</v>
      </c>
      <c r="D108" s="16"/>
      <c r="E108" s="16">
        <v>4321.77</v>
      </c>
    </row>
    <row r="109" spans="1:5" ht="28.5">
      <c r="A109" s="14">
        <v>6</v>
      </c>
      <c r="B109" s="15" t="s">
        <v>101</v>
      </c>
      <c r="C109" s="16" t="s">
        <v>23</v>
      </c>
      <c r="D109" s="15" t="s">
        <v>102</v>
      </c>
      <c r="E109" s="14">
        <v>873.4</v>
      </c>
    </row>
    <row r="110" spans="1:5" ht="14.25">
      <c r="A110" s="14">
        <v>7</v>
      </c>
      <c r="B110" s="15"/>
      <c r="C110" s="16"/>
      <c r="D110" s="15"/>
      <c r="E110" s="14"/>
    </row>
    <row r="111" spans="1:5" ht="15">
      <c r="A111" s="19"/>
      <c r="B111" s="20" t="s">
        <v>28</v>
      </c>
      <c r="C111" s="19"/>
      <c r="D111" s="19"/>
      <c r="E111" s="19">
        <f>E105+E106+E104+E107+E109+E108+E110</f>
        <v>14927.18</v>
      </c>
    </row>
    <row r="112" spans="1:5" ht="15">
      <c r="A112" s="39"/>
      <c r="B112" s="40"/>
      <c r="C112" s="39"/>
      <c r="D112" s="39"/>
      <c r="E112" s="39"/>
    </row>
    <row r="113" spans="1:5" ht="15">
      <c r="A113" s="39"/>
      <c r="B113" s="40"/>
      <c r="C113" s="39"/>
      <c r="D113" s="39"/>
      <c r="E113" s="39"/>
    </row>
    <row r="114" spans="1:5" ht="15">
      <c r="A114" s="31"/>
      <c r="B114" s="41" t="s">
        <v>62</v>
      </c>
      <c r="C114" s="31"/>
      <c r="D114" s="31"/>
      <c r="E114" s="31">
        <f>E7+E14+E22+E31+E42+E53+E61+E71+E81+E89+E100+E111</f>
        <v>76192.51999999999</v>
      </c>
    </row>
    <row r="115" spans="1:5" ht="15">
      <c r="A115" s="39"/>
      <c r="B115" s="40"/>
      <c r="C115" s="39"/>
      <c r="D115" s="39"/>
      <c r="E115" s="39"/>
    </row>
    <row r="116" spans="1:5" ht="15">
      <c r="A116" s="39"/>
      <c r="B116" s="40"/>
      <c r="C116" s="39"/>
      <c r="D116" s="39"/>
      <c r="E116" s="39"/>
    </row>
    <row r="117" spans="1:5" ht="15">
      <c r="A117" s="39"/>
      <c r="B117" s="40"/>
      <c r="C117" s="39"/>
      <c r="D117" s="39"/>
      <c r="E117" s="39"/>
    </row>
    <row r="118" spans="1:5" ht="15">
      <c r="A118" s="39"/>
      <c r="B118" s="40"/>
      <c r="C118" s="39"/>
      <c r="D118" s="39"/>
      <c r="E118" s="39"/>
    </row>
    <row r="119" spans="1:5" ht="15">
      <c r="A119" s="39"/>
      <c r="B119" s="40"/>
      <c r="C119" s="39"/>
      <c r="D119" s="39"/>
      <c r="E119" s="39"/>
    </row>
  </sheetData>
  <sheetProtection selectLockedCells="1" selectUnlockedCells="1"/>
  <mergeCells count="12">
    <mergeCell ref="A55:E55"/>
    <mergeCell ref="A63:E63"/>
    <mergeCell ref="A73:E73"/>
    <mergeCell ref="A83:E83"/>
    <mergeCell ref="A91:E91"/>
    <mergeCell ref="A102:E102"/>
    <mergeCell ref="A1:E1"/>
    <mergeCell ref="A9:E9"/>
    <mergeCell ref="A16:E16"/>
    <mergeCell ref="A24:E24"/>
    <mergeCell ref="A33:E33"/>
    <mergeCell ref="A44:E44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C14"/>
  <sheetViews>
    <sheetView zoomScale="80" zoomScaleNormal="80" zoomScalePageLayoutView="0" workbookViewId="0" topLeftCell="A1">
      <selection activeCell="Q28" sqref="Q28"/>
    </sheetView>
  </sheetViews>
  <sheetFormatPr defaultColWidth="11.57421875" defaultRowHeight="12.75"/>
  <cols>
    <col min="1" max="1" width="11.57421875" style="0" customWidth="1"/>
    <col min="2" max="2" width="44.57421875" style="0" customWidth="1"/>
    <col min="3" max="3" width="20.57421875" style="0" customWidth="1"/>
  </cols>
  <sheetData>
    <row r="3" spans="1:3" ht="15.75">
      <c r="A3" s="42" t="s">
        <v>1</v>
      </c>
      <c r="B3" s="42" t="s">
        <v>103</v>
      </c>
      <c r="C3" s="42" t="s">
        <v>104</v>
      </c>
    </row>
    <row r="4" spans="1:3" ht="14.25">
      <c r="A4" s="14"/>
      <c r="B4" s="14"/>
      <c r="C4" s="14"/>
    </row>
    <row r="5" spans="1:3" ht="14.25">
      <c r="A5" s="14">
        <v>1</v>
      </c>
      <c r="B5" s="15"/>
      <c r="C5" s="14"/>
    </row>
    <row r="6" spans="1:3" ht="14.25">
      <c r="A6" s="14">
        <v>2</v>
      </c>
      <c r="B6" s="15"/>
      <c r="C6" s="14"/>
    </row>
    <row r="7" spans="1:3" ht="14.25">
      <c r="A7" s="14">
        <v>3</v>
      </c>
      <c r="B7" s="15"/>
      <c r="C7" s="14"/>
    </row>
    <row r="8" spans="1:3" ht="14.25">
      <c r="A8" s="14">
        <v>4</v>
      </c>
      <c r="B8" s="15"/>
      <c r="C8" s="14"/>
    </row>
    <row r="9" spans="1:3" ht="14.25">
      <c r="A9" s="14">
        <v>5</v>
      </c>
      <c r="B9" s="15"/>
      <c r="C9" s="14"/>
    </row>
    <row r="10" spans="1:3" ht="14.25">
      <c r="A10" s="14">
        <v>6</v>
      </c>
      <c r="B10" s="15"/>
      <c r="C10" s="14"/>
    </row>
    <row r="11" spans="1:3" ht="14.25">
      <c r="A11" s="14">
        <v>7</v>
      </c>
      <c r="B11" s="15"/>
      <c r="C11" s="14"/>
    </row>
    <row r="12" spans="1:3" ht="14.25">
      <c r="A12" s="14"/>
      <c r="B12" s="15"/>
      <c r="C12" s="14"/>
    </row>
    <row r="13" spans="1:3" ht="14.25">
      <c r="A13" s="14"/>
      <c r="B13" s="15"/>
      <c r="C13" s="14"/>
    </row>
    <row r="14" spans="1:3" ht="14.25">
      <c r="A14" s="43"/>
      <c r="B14" s="44" t="s">
        <v>62</v>
      </c>
      <c r="C14" s="43">
        <f>C5+C6+C7+C8+C9+C10+C11+C12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="80" zoomScaleNormal="80" zoomScalePageLayoutView="0" workbookViewId="0" topLeftCell="A31">
      <selection activeCell="B67" sqref="B67"/>
    </sheetView>
  </sheetViews>
  <sheetFormatPr defaultColWidth="11.57421875" defaultRowHeight="12.75"/>
  <cols>
    <col min="1" max="1" width="9.421875" style="0" customWidth="1"/>
    <col min="2" max="2" width="44.140625" style="0" customWidth="1"/>
    <col min="3" max="3" width="26.00390625" style="0" customWidth="1"/>
    <col min="4" max="4" width="44.421875" style="0" customWidth="1"/>
    <col min="5" max="5" width="24.140625" style="0" customWidth="1"/>
  </cols>
  <sheetData>
    <row r="1" spans="1:5" ht="18">
      <c r="A1" s="56"/>
      <c r="B1" s="56"/>
      <c r="C1" s="56"/>
      <c r="D1" s="56"/>
      <c r="E1" s="56"/>
    </row>
    <row r="2" spans="1:5" ht="15.75">
      <c r="A2" s="11" t="s">
        <v>1</v>
      </c>
      <c r="B2" s="13" t="s">
        <v>19</v>
      </c>
      <c r="C2" s="13" t="s">
        <v>2</v>
      </c>
      <c r="D2" s="13" t="s">
        <v>20</v>
      </c>
      <c r="E2" s="13" t="s">
        <v>21</v>
      </c>
    </row>
    <row r="3" spans="1:5" ht="14.25">
      <c r="A3" s="14"/>
      <c r="B3" s="17"/>
      <c r="C3" s="16" t="s">
        <v>39</v>
      </c>
      <c r="D3" s="17"/>
      <c r="E3" s="16"/>
    </row>
    <row r="4" spans="1:5" ht="15">
      <c r="A4" s="14"/>
      <c r="B4" s="45"/>
      <c r="C4" s="16" t="s">
        <v>39</v>
      </c>
      <c r="D4" s="46"/>
      <c r="E4" s="47"/>
    </row>
    <row r="5" spans="1:5" ht="14.25">
      <c r="A5" s="14"/>
      <c r="B5" s="14"/>
      <c r="C5" s="16" t="s">
        <v>39</v>
      </c>
      <c r="D5" s="25"/>
      <c r="E5" s="14"/>
    </row>
    <row r="6" spans="1:5" ht="14.25">
      <c r="A6" s="14"/>
      <c r="B6" s="25"/>
      <c r="C6" s="16" t="s">
        <v>39</v>
      </c>
      <c r="D6" s="14"/>
      <c r="E6" s="14"/>
    </row>
    <row r="7" spans="1:5" ht="15">
      <c r="A7" s="19"/>
      <c r="B7" s="19" t="s">
        <v>28</v>
      </c>
      <c r="C7" s="19"/>
      <c r="D7" s="19"/>
      <c r="E7" s="19">
        <f>E4+E5+E3+E6</f>
        <v>0</v>
      </c>
    </row>
    <row r="8" spans="1:5" ht="12.75">
      <c r="A8" s="9"/>
      <c r="B8" s="9"/>
      <c r="C8" s="9"/>
      <c r="D8" s="9"/>
      <c r="E8" s="9"/>
    </row>
    <row r="9" spans="1:5" ht="18">
      <c r="A9" s="56"/>
      <c r="B9" s="56"/>
      <c r="C9" s="56"/>
      <c r="D9" s="56"/>
      <c r="E9" s="56"/>
    </row>
    <row r="10" spans="1:5" ht="15.75">
      <c r="A10" s="11" t="s">
        <v>1</v>
      </c>
      <c r="B10" s="13" t="s">
        <v>19</v>
      </c>
      <c r="C10" s="13" t="s">
        <v>2</v>
      </c>
      <c r="D10" s="13" t="s">
        <v>20</v>
      </c>
      <c r="E10" s="13" t="s">
        <v>21</v>
      </c>
    </row>
    <row r="11" spans="1:5" ht="14.25">
      <c r="A11" s="14"/>
      <c r="B11" s="14"/>
      <c r="C11" s="14"/>
      <c r="D11" s="14"/>
      <c r="E11" s="14"/>
    </row>
    <row r="12" spans="1:5" ht="14.25">
      <c r="A12" s="14"/>
      <c r="B12" s="14"/>
      <c r="C12" s="16"/>
      <c r="D12" s="14"/>
      <c r="E12" s="14"/>
    </row>
    <row r="13" spans="1:5" ht="14.25">
      <c r="A13" s="14"/>
      <c r="B13" s="14"/>
      <c r="C13" s="14"/>
      <c r="D13" s="14"/>
      <c r="E13" s="14"/>
    </row>
    <row r="14" spans="1:5" ht="15">
      <c r="A14" s="19"/>
      <c r="B14" s="19" t="s">
        <v>28</v>
      </c>
      <c r="C14" s="19"/>
      <c r="D14" s="19"/>
      <c r="E14" s="19">
        <f>E12+E11+E13</f>
        <v>0</v>
      </c>
    </row>
    <row r="15" spans="1:5" ht="12.75">
      <c r="A15" s="9"/>
      <c r="B15" s="9"/>
      <c r="C15" s="9"/>
      <c r="D15" s="9"/>
      <c r="E15" s="9"/>
    </row>
    <row r="16" spans="1:5" ht="18">
      <c r="A16" s="56"/>
      <c r="B16" s="56"/>
      <c r="C16" s="56"/>
      <c r="D16" s="56"/>
      <c r="E16" s="56"/>
    </row>
    <row r="17" spans="1:5" ht="15.75">
      <c r="A17" s="11" t="s">
        <v>1</v>
      </c>
      <c r="B17" s="13" t="s">
        <v>19</v>
      </c>
      <c r="C17" s="13" t="s">
        <v>2</v>
      </c>
      <c r="D17" s="13" t="s">
        <v>20</v>
      </c>
      <c r="E17" s="13" t="s">
        <v>21</v>
      </c>
    </row>
    <row r="18" spans="1:5" ht="14.25">
      <c r="A18" s="14"/>
      <c r="B18" s="14"/>
      <c r="C18" s="16"/>
      <c r="D18" s="14"/>
      <c r="E18" s="14"/>
    </row>
    <row r="19" spans="1:5" ht="14.25">
      <c r="A19" s="14"/>
      <c r="B19" s="14"/>
      <c r="C19" s="16"/>
      <c r="D19" s="14"/>
      <c r="E19" s="14"/>
    </row>
    <row r="20" spans="1:5" ht="15">
      <c r="A20" s="19"/>
      <c r="B20" s="19" t="s">
        <v>28</v>
      </c>
      <c r="C20" s="19"/>
      <c r="D20" s="19"/>
      <c r="E20" s="19">
        <f>E18+E19</f>
        <v>0</v>
      </c>
    </row>
    <row r="21" spans="1:5" ht="15">
      <c r="A21" s="26"/>
      <c r="B21" s="26"/>
      <c r="C21" s="26"/>
      <c r="D21" s="26"/>
      <c r="E21" s="26"/>
    </row>
    <row r="22" spans="1:5" ht="18">
      <c r="A22" s="56"/>
      <c r="B22" s="56"/>
      <c r="C22" s="56"/>
      <c r="D22" s="56"/>
      <c r="E22" s="56"/>
    </row>
    <row r="23" spans="1:5" ht="15.75">
      <c r="A23" s="11" t="s">
        <v>1</v>
      </c>
      <c r="B23" s="13" t="s">
        <v>19</v>
      </c>
      <c r="C23" s="13" t="s">
        <v>2</v>
      </c>
      <c r="D23" s="13" t="s">
        <v>20</v>
      </c>
      <c r="E23" s="13" t="s">
        <v>21</v>
      </c>
    </row>
    <row r="24" spans="1:5" ht="14.25">
      <c r="A24" s="9"/>
      <c r="B24" s="14"/>
      <c r="C24" s="16"/>
      <c r="D24" s="14"/>
      <c r="E24" s="14"/>
    </row>
    <row r="25" spans="1:5" ht="14.25">
      <c r="A25" s="48"/>
      <c r="B25" s="15"/>
      <c r="C25" s="16"/>
      <c r="D25" s="14"/>
      <c r="E25" s="14"/>
    </row>
    <row r="26" spans="1:5" ht="14.25">
      <c r="A26" s="48"/>
      <c r="B26" s="14"/>
      <c r="C26" s="16"/>
      <c r="D26" s="14"/>
      <c r="E26" s="14"/>
    </row>
    <row r="27" spans="1:5" ht="14.25">
      <c r="A27" s="49"/>
      <c r="B27" s="14"/>
      <c r="C27" s="16"/>
      <c r="D27" s="14"/>
      <c r="E27" s="14"/>
    </row>
    <row r="28" spans="1:5" ht="15">
      <c r="A28" s="19"/>
      <c r="B28" s="19" t="s">
        <v>28</v>
      </c>
      <c r="C28" s="19"/>
      <c r="D28" s="19"/>
      <c r="E28" s="19">
        <f>E25+E26</f>
        <v>0</v>
      </c>
    </row>
    <row r="29" spans="1:5" ht="15">
      <c r="A29" s="29"/>
      <c r="B29" s="29"/>
      <c r="C29" s="29"/>
      <c r="D29" s="29"/>
      <c r="E29" s="29"/>
    </row>
    <row r="30" spans="1:5" ht="18">
      <c r="A30" s="56"/>
      <c r="B30" s="56"/>
      <c r="C30" s="56"/>
      <c r="D30" s="56"/>
      <c r="E30" s="56"/>
    </row>
    <row r="31" spans="1:5" ht="15.75">
      <c r="A31" s="11" t="s">
        <v>1</v>
      </c>
      <c r="B31" s="13" t="s">
        <v>19</v>
      </c>
      <c r="C31" s="13" t="s">
        <v>2</v>
      </c>
      <c r="D31" s="13" t="s">
        <v>20</v>
      </c>
      <c r="E31" s="13" t="s">
        <v>21</v>
      </c>
    </row>
    <row r="32" spans="1:5" ht="14.25">
      <c r="A32" s="14"/>
      <c r="B32" s="14"/>
      <c r="C32" s="16"/>
      <c r="D32" s="14"/>
      <c r="E32" s="14"/>
    </row>
    <row r="33" spans="1:5" ht="14.25">
      <c r="A33" s="14"/>
      <c r="B33" s="15"/>
      <c r="C33" s="16"/>
      <c r="D33" s="14"/>
      <c r="E33" s="14"/>
    </row>
    <row r="34" spans="1:5" ht="15">
      <c r="A34" s="19"/>
      <c r="B34" s="19" t="s">
        <v>28</v>
      </c>
      <c r="C34" s="19"/>
      <c r="D34" s="19"/>
      <c r="E34" s="19">
        <f>E32+E33</f>
        <v>0</v>
      </c>
    </row>
    <row r="36" spans="1:5" ht="18">
      <c r="A36" s="56"/>
      <c r="B36" s="56"/>
      <c r="C36" s="56"/>
      <c r="D36" s="56"/>
      <c r="E36" s="56"/>
    </row>
    <row r="37" spans="1:5" ht="15.75">
      <c r="A37" s="11" t="s">
        <v>1</v>
      </c>
      <c r="B37" s="13" t="s">
        <v>19</v>
      </c>
      <c r="C37" s="13" t="s">
        <v>2</v>
      </c>
      <c r="D37" s="13" t="s">
        <v>20</v>
      </c>
      <c r="E37" s="13" t="s">
        <v>21</v>
      </c>
    </row>
    <row r="38" spans="1:5" ht="14.25">
      <c r="A38" s="14"/>
      <c r="B38" s="14"/>
      <c r="C38" s="16"/>
      <c r="D38" s="14"/>
      <c r="E38" s="14"/>
    </row>
    <row r="39" spans="1:5" ht="14.25">
      <c r="A39" s="14"/>
      <c r="B39" s="15"/>
      <c r="C39" s="16"/>
      <c r="D39" s="14"/>
      <c r="E39" s="14"/>
    </row>
    <row r="40" spans="1:5" ht="15">
      <c r="A40" s="19"/>
      <c r="B40" s="19" t="s">
        <v>28</v>
      </c>
      <c r="C40" s="19"/>
      <c r="D40" s="19"/>
      <c r="E40" s="19">
        <f>E38+E39</f>
        <v>0</v>
      </c>
    </row>
    <row r="42" spans="1:5" ht="18">
      <c r="A42" s="56"/>
      <c r="B42" s="56"/>
      <c r="C42" s="56"/>
      <c r="D42" s="56"/>
      <c r="E42" s="56"/>
    </row>
    <row r="43" spans="1:5" ht="15.75">
      <c r="A43" s="11" t="s">
        <v>1</v>
      </c>
      <c r="B43" s="13" t="s">
        <v>19</v>
      </c>
      <c r="C43" s="13" t="s">
        <v>2</v>
      </c>
      <c r="D43" s="13" t="s">
        <v>20</v>
      </c>
      <c r="E43" s="13" t="s">
        <v>21</v>
      </c>
    </row>
    <row r="44" spans="1:5" ht="15.75" customHeight="1">
      <c r="A44" s="14"/>
      <c r="B44" s="25"/>
      <c r="C44" s="16"/>
      <c r="D44" s="14"/>
      <c r="E44" s="14"/>
    </row>
    <row r="45" spans="1:5" ht="14.25">
      <c r="A45" s="14"/>
      <c r="B45" s="15"/>
      <c r="C45" s="16"/>
      <c r="D45" s="14"/>
      <c r="E45" s="14"/>
    </row>
    <row r="46" spans="1:5" ht="15">
      <c r="A46" s="19"/>
      <c r="B46" s="19" t="s">
        <v>28</v>
      </c>
      <c r="C46" s="19"/>
      <c r="D46" s="19"/>
      <c r="E46" s="19">
        <f>E44+E45</f>
        <v>0</v>
      </c>
    </row>
    <row r="48" spans="1:5" ht="18">
      <c r="A48" s="56"/>
      <c r="B48" s="56"/>
      <c r="C48" s="56"/>
      <c r="D48" s="56"/>
      <c r="E48" s="56"/>
    </row>
    <row r="49" spans="1:5" ht="15.75">
      <c r="A49" s="11" t="s">
        <v>1</v>
      </c>
      <c r="B49" s="13" t="s">
        <v>19</v>
      </c>
      <c r="C49" s="13" t="s">
        <v>2</v>
      </c>
      <c r="D49" s="13" t="s">
        <v>20</v>
      </c>
      <c r="E49" s="13" t="s">
        <v>21</v>
      </c>
    </row>
    <row r="50" spans="1:5" ht="14.25">
      <c r="A50" s="14"/>
      <c r="B50" s="25"/>
      <c r="C50" s="16"/>
      <c r="D50" s="14"/>
      <c r="E50" s="14"/>
    </row>
    <row r="51" spans="1:5" ht="14.25">
      <c r="A51" s="14"/>
      <c r="B51" s="15"/>
      <c r="C51" s="16"/>
      <c r="D51" s="14"/>
      <c r="E51" s="14"/>
    </row>
    <row r="52" spans="1:5" ht="15">
      <c r="A52" s="19"/>
      <c r="B52" s="19" t="s">
        <v>28</v>
      </c>
      <c r="C52" s="19"/>
      <c r="D52" s="19"/>
      <c r="E52" s="19">
        <f>E50+E51</f>
        <v>0</v>
      </c>
    </row>
    <row r="54" spans="1:5" ht="15">
      <c r="A54" s="31"/>
      <c r="B54" s="31" t="s">
        <v>62</v>
      </c>
      <c r="C54" s="31"/>
      <c r="D54" s="31"/>
      <c r="E54" s="31">
        <f>E7+E14+E20+E28+E34+E40+E46+E52</f>
        <v>0</v>
      </c>
    </row>
  </sheetData>
  <sheetProtection selectLockedCells="1" selectUnlockedCells="1"/>
  <mergeCells count="8">
    <mergeCell ref="A42:E42"/>
    <mergeCell ref="A48:E48"/>
    <mergeCell ref="A1:E1"/>
    <mergeCell ref="A9:E9"/>
    <mergeCell ref="A16:E16"/>
    <mergeCell ref="A22:E22"/>
    <mergeCell ref="A30:E30"/>
    <mergeCell ref="A36:E36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2020-03-11T06:38:07Z</dcterms:modified>
  <cp:category/>
  <cp:version/>
  <cp:contentType/>
  <cp:contentStatus/>
</cp:coreProperties>
</file>